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M:\BACK-OFFICE\ESTADÍSTICAS-DE-DEUDA\Webpage\Informacion Mensual\2026\Español\08-Agosto\"/>
    </mc:Choice>
  </mc:AlternateContent>
  <xr:revisionPtr revIDLastSave="0" documentId="13_ncr:1_{C8953352-8B4F-4C14-ABF1-3B644BE4F012}" xr6:coauthVersionLast="47" xr6:coauthVersionMax="47" xr10:uidLastSave="{00000000-0000-0000-0000-000000000000}"/>
  <bookViews>
    <workbookView xWindow="-120" yWindow="-120" windowWidth="29040" windowHeight="15720" xr2:uid="{093B0927-BA5E-4DB5-9A31-696F5EAA9938}"/>
  </bookViews>
  <sheets>
    <sheet name="Fiscal Ext (USD)" sheetId="1" r:id="rId1"/>
    <sheet name="Fiscal Ext (DOP)" sheetId="3" r:id="rId2"/>
  </sheets>
  <definedNames>
    <definedName name="__123Graph_A" localSheetId="0" hidden="1">#REF!</definedName>
    <definedName name="__123Graph_A" hidden="1">#REF!</definedName>
    <definedName name="__123Graph_B" localSheetId="0" hidden="1">#REF!</definedName>
    <definedName name="__123Graph_B" hidden="1">#REF!</definedName>
    <definedName name="__123Graph_C" localSheetId="0" hidden="1">#REF!</definedName>
    <definedName name="__123Graph_C" hidden="1">#REF!</definedName>
    <definedName name="__123Graph_D" hidden="1">#REF!</definedName>
    <definedName name="__123Graph_E" localSheetId="0" hidden="1">#REF!</definedName>
    <definedName name="__123Graph_E" hidden="1">#REF!</definedName>
    <definedName name="__123Graph_F" localSheetId="0" hidden="1">#REF!</definedName>
    <definedName name="__123Graph_F" hidden="1">#REF!</definedName>
    <definedName name="__123Graph_X" hidden="1">#REF!</definedName>
    <definedName name="_Fill" hidden="1">#REF!</definedName>
    <definedName name="_Fill1" localSheetId="0" hidden="1">#REF!</definedName>
    <definedName name="_Fill1" hidden="1">#REF!</definedName>
    <definedName name="_xlnm._FilterDatabase" localSheetId="1" hidden="1">'Fiscal Ext (DOP)'!$B$14:$O$291</definedName>
    <definedName name="_xlnm._FilterDatabase" localSheetId="0" hidden="1">'Fiscal Ext (USD)'!#REF!</definedName>
    <definedName name="_xlnm._FilterDatabase" hidden="1">#REF!</definedName>
    <definedName name="_Key1" hidden="1">#REF!</definedName>
    <definedName name="_Order1" hidden="1">255</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Sort" hidden="1">#REF!</definedName>
    <definedName name="ergferger" hidden="1">{"Main Economic Indicators",#N/A,FALSE,"C"}</definedName>
    <definedName name="k" hidden="1">{"Main Economic Indicators",#N/A,FALSE,"C"}</definedName>
    <definedName name="_xlnm.Print_Area" localSheetId="0">'Fiscal Ext (USD)'!$A$1:$O$290</definedName>
    <definedName name="rtre" hidden="1">{"Main Economic Indicators",#N/A,FALSE,"C"}</definedName>
    <definedName name="wrn.Main._.Economic._.Indicators." hidden="1">{"Main Economic Indicators",#N/A,FALSE,"C"}</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84" i="3" l="1"/>
  <c r="C279" i="3"/>
  <c r="C277" i="3"/>
  <c r="D192" i="3" s="1"/>
  <c r="D249" i="3" s="1"/>
  <c r="N271" i="3"/>
  <c r="M271" i="3"/>
  <c r="L271" i="3"/>
  <c r="K271" i="3"/>
  <c r="J271" i="3"/>
  <c r="I271" i="3"/>
  <c r="H271" i="3"/>
  <c r="G271" i="3"/>
  <c r="F271" i="3"/>
  <c r="E271" i="3"/>
  <c r="D271" i="3"/>
  <c r="C271" i="3"/>
  <c r="O271" i="3" s="1"/>
  <c r="N270" i="3"/>
  <c r="M270" i="3"/>
  <c r="L270" i="3"/>
  <c r="K270" i="3"/>
  <c r="J270" i="3"/>
  <c r="I270" i="3"/>
  <c r="H270" i="3"/>
  <c r="G270" i="3"/>
  <c r="F270" i="3"/>
  <c r="E270" i="3"/>
  <c r="D270" i="3"/>
  <c r="C270" i="3"/>
  <c r="O270" i="3" s="1"/>
  <c r="N267" i="3"/>
  <c r="M267" i="3"/>
  <c r="L267" i="3"/>
  <c r="K267" i="3"/>
  <c r="J267" i="3"/>
  <c r="I267" i="3"/>
  <c r="H267" i="3"/>
  <c r="G267" i="3"/>
  <c r="F267" i="3"/>
  <c r="E267" i="3"/>
  <c r="D267" i="3"/>
  <c r="C267" i="3"/>
  <c r="O267" i="3" s="1"/>
  <c r="N266" i="3"/>
  <c r="M266" i="3"/>
  <c r="M264" i="3" s="1"/>
  <c r="L266" i="3"/>
  <c r="L264" i="3" s="1"/>
  <c r="K266" i="3"/>
  <c r="J266" i="3"/>
  <c r="I266" i="3"/>
  <c r="H266" i="3"/>
  <c r="G266" i="3"/>
  <c r="F266" i="3"/>
  <c r="E266" i="3"/>
  <c r="E264" i="3" s="1"/>
  <c r="D266" i="3"/>
  <c r="C266" i="3"/>
  <c r="O265" i="3"/>
  <c r="N265" i="3"/>
  <c r="M265" i="3"/>
  <c r="L265" i="3"/>
  <c r="K265" i="3"/>
  <c r="J265" i="3"/>
  <c r="I265" i="3"/>
  <c r="I264" i="3" s="1"/>
  <c r="H265" i="3"/>
  <c r="H264" i="3" s="1"/>
  <c r="G265" i="3"/>
  <c r="G264" i="3" s="1"/>
  <c r="F265" i="3"/>
  <c r="F264" i="3" s="1"/>
  <c r="E265" i="3"/>
  <c r="D265" i="3"/>
  <c r="D264" i="3" s="1"/>
  <c r="C265" i="3"/>
  <c r="C264" i="3" s="1"/>
  <c r="N264" i="3"/>
  <c r="K264" i="3"/>
  <c r="J264" i="3"/>
  <c r="C257" i="3"/>
  <c r="C285" i="3" s="1"/>
  <c r="D201" i="3" s="1"/>
  <c r="D257" i="3" s="1"/>
  <c r="D285" i="3" s="1"/>
  <c r="E201" i="3" s="1"/>
  <c r="E257" i="3" s="1"/>
  <c r="E285" i="3" s="1"/>
  <c r="F201" i="3" s="1"/>
  <c r="F257" i="3" s="1"/>
  <c r="F285" i="3" s="1"/>
  <c r="G201" i="3" s="1"/>
  <c r="G257" i="3" s="1"/>
  <c r="G285" i="3" s="1"/>
  <c r="H201" i="3" s="1"/>
  <c r="H257" i="3" s="1"/>
  <c r="H285" i="3" s="1"/>
  <c r="I201" i="3" s="1"/>
  <c r="I257" i="3" s="1"/>
  <c r="I285" i="3" s="1"/>
  <c r="J201" i="3" s="1"/>
  <c r="J257" i="3" s="1"/>
  <c r="J285" i="3" s="1"/>
  <c r="K201" i="3" s="1"/>
  <c r="K257" i="3" s="1"/>
  <c r="K285" i="3" s="1"/>
  <c r="L201" i="3" s="1"/>
  <c r="L257" i="3" s="1"/>
  <c r="L285" i="3" s="1"/>
  <c r="M201" i="3" s="1"/>
  <c r="M257" i="3" s="1"/>
  <c r="M285" i="3" s="1"/>
  <c r="N201" i="3" s="1"/>
  <c r="N257" i="3" s="1"/>
  <c r="N285" i="3" s="1"/>
  <c r="C256" i="3"/>
  <c r="C255" i="3"/>
  <c r="C253" i="3"/>
  <c r="C281" i="3" s="1"/>
  <c r="K252" i="3"/>
  <c r="K280" i="3" s="1"/>
  <c r="L196" i="3" s="1"/>
  <c r="L252" i="3" s="1"/>
  <c r="L280" i="3" s="1"/>
  <c r="M196" i="3" s="1"/>
  <c r="M252" i="3" s="1"/>
  <c r="M280" i="3" s="1"/>
  <c r="N196" i="3" s="1"/>
  <c r="N252" i="3" s="1"/>
  <c r="N280" i="3" s="1"/>
  <c r="C252" i="3"/>
  <c r="C280" i="3" s="1"/>
  <c r="D196" i="3" s="1"/>
  <c r="D252" i="3" s="1"/>
  <c r="D280" i="3" s="1"/>
  <c r="E196" i="3" s="1"/>
  <c r="E252" i="3" s="1"/>
  <c r="E280" i="3" s="1"/>
  <c r="F196" i="3" s="1"/>
  <c r="F252" i="3" s="1"/>
  <c r="F280" i="3" s="1"/>
  <c r="G196" i="3" s="1"/>
  <c r="G252" i="3" s="1"/>
  <c r="G280" i="3" s="1"/>
  <c r="H196" i="3" s="1"/>
  <c r="H252" i="3" s="1"/>
  <c r="H280" i="3" s="1"/>
  <c r="I196" i="3" s="1"/>
  <c r="I252" i="3" s="1"/>
  <c r="I280" i="3" s="1"/>
  <c r="J196" i="3" s="1"/>
  <c r="J252" i="3" s="1"/>
  <c r="J280" i="3" s="1"/>
  <c r="K251" i="3"/>
  <c r="K279" i="3" s="1"/>
  <c r="C251" i="3"/>
  <c r="C250" i="3"/>
  <c r="C249" i="3"/>
  <c r="C248" i="3"/>
  <c r="C276" i="3" s="1"/>
  <c r="O243" i="3"/>
  <c r="O242" i="3"/>
  <c r="O241" i="3"/>
  <c r="O240" i="3"/>
  <c r="N240" i="3"/>
  <c r="M240" i="3"/>
  <c r="L240" i="3"/>
  <c r="K240" i="3"/>
  <c r="J240" i="3"/>
  <c r="I240" i="3"/>
  <c r="H240" i="3"/>
  <c r="G240" i="3"/>
  <c r="F240" i="3"/>
  <c r="E240" i="3"/>
  <c r="D240" i="3"/>
  <c r="C240" i="3"/>
  <c r="O239" i="3"/>
  <c r="O238" i="3"/>
  <c r="O237" i="3"/>
  <c r="O236" i="3" s="1"/>
  <c r="N236" i="3"/>
  <c r="M236" i="3"/>
  <c r="L236" i="3"/>
  <c r="K236" i="3"/>
  <c r="J236" i="3"/>
  <c r="I236" i="3"/>
  <c r="H236" i="3"/>
  <c r="G236" i="3"/>
  <c r="F236" i="3"/>
  <c r="E236" i="3"/>
  <c r="D236" i="3"/>
  <c r="C236" i="3"/>
  <c r="O235" i="3"/>
  <c r="O234" i="3"/>
  <c r="O232" i="3" s="1"/>
  <c r="O231" i="3" s="1"/>
  <c r="O233" i="3"/>
  <c r="N232" i="3"/>
  <c r="M232" i="3"/>
  <c r="L232" i="3"/>
  <c r="K232" i="3"/>
  <c r="J232" i="3"/>
  <c r="J231" i="3" s="1"/>
  <c r="I232" i="3"/>
  <c r="I231" i="3" s="1"/>
  <c r="H232" i="3"/>
  <c r="H231" i="3" s="1"/>
  <c r="G232" i="3"/>
  <c r="F232" i="3"/>
  <c r="F231" i="3" s="1"/>
  <c r="E232" i="3"/>
  <c r="E231" i="3" s="1"/>
  <c r="D232" i="3"/>
  <c r="D231" i="3" s="1"/>
  <c r="C232" i="3"/>
  <c r="C231" i="3" s="1"/>
  <c r="N231" i="3"/>
  <c r="M231" i="3"/>
  <c r="L231" i="3"/>
  <c r="G231" i="3"/>
  <c r="O229" i="3"/>
  <c r="O228" i="3"/>
  <c r="O227" i="3"/>
  <c r="O226" i="3" s="1"/>
  <c r="N226" i="3"/>
  <c r="M226" i="3"/>
  <c r="L226" i="3"/>
  <c r="K226" i="3"/>
  <c r="J226" i="3"/>
  <c r="I226" i="3"/>
  <c r="H226" i="3"/>
  <c r="G226" i="3"/>
  <c r="F226" i="3"/>
  <c r="E226" i="3"/>
  <c r="D226" i="3"/>
  <c r="C226" i="3"/>
  <c r="C217" i="3" s="1"/>
  <c r="O225" i="3"/>
  <c r="O224" i="3"/>
  <c r="O223" i="3"/>
  <c r="O222" i="3" s="1"/>
  <c r="N222" i="3"/>
  <c r="M222" i="3"/>
  <c r="L222" i="3"/>
  <c r="K222" i="3"/>
  <c r="J222" i="3"/>
  <c r="I222" i="3"/>
  <c r="H222" i="3"/>
  <c r="G222" i="3"/>
  <c r="F222" i="3"/>
  <c r="E222" i="3"/>
  <c r="D222" i="3"/>
  <c r="C222" i="3"/>
  <c r="O221" i="3"/>
  <c r="O220" i="3"/>
  <c r="O219" i="3"/>
  <c r="O218" i="3" s="1"/>
  <c r="N218" i="3"/>
  <c r="N217" i="3" s="1"/>
  <c r="M218" i="3"/>
  <c r="M217" i="3" s="1"/>
  <c r="L218" i="3"/>
  <c r="K218" i="3"/>
  <c r="K217" i="3" s="1"/>
  <c r="J218" i="3"/>
  <c r="J217" i="3" s="1"/>
  <c r="I218" i="3"/>
  <c r="I217" i="3" s="1"/>
  <c r="H218" i="3"/>
  <c r="H217" i="3" s="1"/>
  <c r="G218" i="3"/>
  <c r="G217" i="3" s="1"/>
  <c r="F218" i="3"/>
  <c r="E218" i="3"/>
  <c r="E217" i="3" s="1"/>
  <c r="D218" i="3"/>
  <c r="D217" i="3" s="1"/>
  <c r="C218" i="3"/>
  <c r="L217" i="3"/>
  <c r="O215" i="3"/>
  <c r="O214" i="3"/>
  <c r="O213" i="3"/>
  <c r="O212" i="3"/>
  <c r="N212" i="3"/>
  <c r="M212" i="3"/>
  <c r="L212" i="3"/>
  <c r="K212" i="3"/>
  <c r="H212" i="3"/>
  <c r="G212" i="3"/>
  <c r="F212" i="3"/>
  <c r="E212" i="3"/>
  <c r="D212" i="3"/>
  <c r="C212" i="3"/>
  <c r="O211" i="3"/>
  <c r="O210" i="3"/>
  <c r="O209" i="3"/>
  <c r="O208" i="3"/>
  <c r="N208" i="3"/>
  <c r="M208" i="3"/>
  <c r="L208" i="3"/>
  <c r="K208" i="3"/>
  <c r="H208" i="3"/>
  <c r="G208" i="3"/>
  <c r="F208" i="3"/>
  <c r="E208" i="3"/>
  <c r="D208" i="3"/>
  <c r="C208" i="3"/>
  <c r="O207" i="3"/>
  <c r="O206" i="3"/>
  <c r="D200" i="3"/>
  <c r="D256" i="3" s="1"/>
  <c r="D284" i="3" s="1"/>
  <c r="E200" i="3" s="1"/>
  <c r="E256" i="3" s="1"/>
  <c r="E284" i="3" s="1"/>
  <c r="F200" i="3" s="1"/>
  <c r="F256" i="3" s="1"/>
  <c r="F284" i="3" s="1"/>
  <c r="G200" i="3" s="1"/>
  <c r="G256" i="3" s="1"/>
  <c r="G284" i="3" s="1"/>
  <c r="H200" i="3" s="1"/>
  <c r="H256" i="3" s="1"/>
  <c r="H284" i="3" s="1"/>
  <c r="I200" i="3" s="1"/>
  <c r="I256" i="3" s="1"/>
  <c r="I284" i="3" s="1"/>
  <c r="J200" i="3" s="1"/>
  <c r="J256" i="3" s="1"/>
  <c r="J284" i="3" s="1"/>
  <c r="K200" i="3" s="1"/>
  <c r="K256" i="3" s="1"/>
  <c r="K284" i="3" s="1"/>
  <c r="L200" i="3" s="1"/>
  <c r="L256" i="3" s="1"/>
  <c r="L284" i="3" s="1"/>
  <c r="M200" i="3" s="1"/>
  <c r="M256" i="3" s="1"/>
  <c r="M284" i="3" s="1"/>
  <c r="N200" i="3" s="1"/>
  <c r="N256" i="3" s="1"/>
  <c r="N284" i="3" s="1"/>
  <c r="C198" i="3"/>
  <c r="D197" i="3"/>
  <c r="D253" i="3" s="1"/>
  <c r="D281" i="3" s="1"/>
  <c r="E197" i="3" s="1"/>
  <c r="E253" i="3" s="1"/>
  <c r="E281" i="3" s="1"/>
  <c r="F197" i="3" s="1"/>
  <c r="F253" i="3" s="1"/>
  <c r="F281" i="3" s="1"/>
  <c r="G197" i="3" s="1"/>
  <c r="G253" i="3" s="1"/>
  <c r="G281" i="3" s="1"/>
  <c r="H197" i="3" s="1"/>
  <c r="H253" i="3" s="1"/>
  <c r="H281" i="3" s="1"/>
  <c r="I197" i="3" s="1"/>
  <c r="I253" i="3" s="1"/>
  <c r="I281" i="3" s="1"/>
  <c r="J197" i="3" s="1"/>
  <c r="J253" i="3" s="1"/>
  <c r="J281" i="3" s="1"/>
  <c r="K197" i="3" s="1"/>
  <c r="C194" i="3"/>
  <c r="D191" i="3"/>
  <c r="D248" i="3" s="1"/>
  <c r="C189" i="3"/>
  <c r="C188" i="3" s="1"/>
  <c r="O186" i="3"/>
  <c r="O185" i="3"/>
  <c r="O184" i="3"/>
  <c r="O183" i="3"/>
  <c r="N183" i="3"/>
  <c r="M183" i="3"/>
  <c r="L183" i="3"/>
  <c r="O182" i="3"/>
  <c r="O181" i="3"/>
  <c r="O180" i="3"/>
  <c r="O179" i="3"/>
  <c r="N179" i="3"/>
  <c r="M179" i="3"/>
  <c r="L179" i="3"/>
  <c r="C176" i="3"/>
  <c r="C175" i="3"/>
  <c r="C174" i="3"/>
  <c r="O172" i="3"/>
  <c r="O171" i="3"/>
  <c r="O170" i="3"/>
  <c r="O169" i="3" s="1"/>
  <c r="N169" i="3"/>
  <c r="M169" i="3"/>
  <c r="L169" i="3"/>
  <c r="K169" i="3"/>
  <c r="J169" i="3"/>
  <c r="I169" i="3"/>
  <c r="H169" i="3"/>
  <c r="G169" i="3"/>
  <c r="F169" i="3"/>
  <c r="E169" i="3"/>
  <c r="D169" i="3"/>
  <c r="C169" i="3"/>
  <c r="O168" i="3"/>
  <c r="O167" i="3"/>
  <c r="O166" i="3"/>
  <c r="O165" i="3"/>
  <c r="N165" i="3"/>
  <c r="M165" i="3"/>
  <c r="L165" i="3"/>
  <c r="O162" i="3"/>
  <c r="O161" i="3"/>
  <c r="O156" i="3"/>
  <c r="O155" i="3"/>
  <c r="O154" i="3"/>
  <c r="O153" i="3"/>
  <c r="N153" i="3"/>
  <c r="M153" i="3"/>
  <c r="L153" i="3"/>
  <c r="K153" i="3"/>
  <c r="J153" i="3"/>
  <c r="I153" i="3"/>
  <c r="H153" i="3"/>
  <c r="G153" i="3"/>
  <c r="F153" i="3"/>
  <c r="E153" i="3"/>
  <c r="D153" i="3"/>
  <c r="C153" i="3"/>
  <c r="O151" i="3"/>
  <c r="O150" i="3"/>
  <c r="O149" i="3"/>
  <c r="O148" i="3" s="1"/>
  <c r="N148" i="3"/>
  <c r="M148" i="3"/>
  <c r="L148" i="3"/>
  <c r="K148" i="3"/>
  <c r="J148" i="3"/>
  <c r="I148" i="3"/>
  <c r="H148" i="3"/>
  <c r="G148" i="3"/>
  <c r="F148" i="3"/>
  <c r="E148" i="3"/>
  <c r="D148" i="3"/>
  <c r="C148" i="3"/>
  <c r="O146" i="3"/>
  <c r="O145" i="3"/>
  <c r="O140" i="3"/>
  <c r="O139" i="3"/>
  <c r="O136" i="3"/>
  <c r="O135" i="3"/>
  <c r="O134" i="3"/>
  <c r="O133" i="3"/>
  <c r="N133" i="3"/>
  <c r="M133" i="3"/>
  <c r="L133" i="3"/>
  <c r="K133" i="3"/>
  <c r="J133" i="3"/>
  <c r="I133" i="3"/>
  <c r="H133" i="3"/>
  <c r="G133" i="3"/>
  <c r="F133" i="3"/>
  <c r="E133" i="3"/>
  <c r="D133" i="3"/>
  <c r="C133" i="3"/>
  <c r="O123" i="3"/>
  <c r="O122" i="3"/>
  <c r="O118" i="3"/>
  <c r="O117" i="3"/>
  <c r="O115" i="3" s="1"/>
  <c r="O116" i="3"/>
  <c r="N115" i="3"/>
  <c r="M115" i="3"/>
  <c r="L115" i="3"/>
  <c r="K115" i="3"/>
  <c r="J115" i="3"/>
  <c r="I115" i="3"/>
  <c r="H115" i="3"/>
  <c r="G115" i="3"/>
  <c r="F115" i="3"/>
  <c r="E115" i="3"/>
  <c r="D115" i="3"/>
  <c r="C115" i="3"/>
  <c r="O111" i="3"/>
  <c r="W108" i="3"/>
  <c r="C92" i="3"/>
  <c r="C102" i="3" s="1"/>
  <c r="D72" i="3" s="1"/>
  <c r="D92" i="3" s="1"/>
  <c r="K91" i="3"/>
  <c r="D91" i="3"/>
  <c r="C91" i="3"/>
  <c r="C101" i="3" s="1"/>
  <c r="O87" i="3"/>
  <c r="O86" i="3"/>
  <c r="O85" i="3"/>
  <c r="N84" i="3"/>
  <c r="M84" i="3"/>
  <c r="L84" i="3"/>
  <c r="K84" i="3"/>
  <c r="J84" i="3"/>
  <c r="I84" i="3"/>
  <c r="H84" i="3"/>
  <c r="G84" i="3"/>
  <c r="F84" i="3"/>
  <c r="E84" i="3"/>
  <c r="D84" i="3"/>
  <c r="C84" i="3"/>
  <c r="O82" i="3"/>
  <c r="O81" i="3"/>
  <c r="O80" i="3"/>
  <c r="O79" i="3" s="1"/>
  <c r="N79" i="3"/>
  <c r="M79" i="3"/>
  <c r="L79" i="3"/>
  <c r="K79" i="3"/>
  <c r="J79" i="3"/>
  <c r="I79" i="3"/>
  <c r="H79" i="3"/>
  <c r="G79" i="3"/>
  <c r="F79" i="3"/>
  <c r="E79" i="3"/>
  <c r="D79" i="3"/>
  <c r="C79" i="3"/>
  <c r="O77" i="3"/>
  <c r="O76" i="3"/>
  <c r="I74" i="3"/>
  <c r="D71" i="3"/>
  <c r="C69" i="3"/>
  <c r="C65" i="3"/>
  <c r="C64" i="3"/>
  <c r="O57" i="3"/>
  <c r="O56" i="3"/>
  <c r="O48" i="3"/>
  <c r="O42" i="3"/>
  <c r="O41" i="3"/>
  <c r="D39" i="3"/>
  <c r="O36" i="3"/>
  <c r="O30" i="3"/>
  <c r="A26" i="3"/>
  <c r="O22" i="3"/>
  <c r="N22" i="3"/>
  <c r="M22" i="3"/>
  <c r="L22" i="3"/>
  <c r="K22" i="3"/>
  <c r="J22" i="3"/>
  <c r="I22" i="3"/>
  <c r="H22" i="3"/>
  <c r="G22" i="3"/>
  <c r="F22" i="3"/>
  <c r="E22" i="3"/>
  <c r="D22" i="3"/>
  <c r="C22" i="3"/>
  <c r="B9" i="3"/>
  <c r="D284" i="1"/>
  <c r="E200" i="1" s="1"/>
  <c r="E256" i="1" s="1"/>
  <c r="E284" i="1" s="1"/>
  <c r="C281" i="1"/>
  <c r="L280" i="1"/>
  <c r="M196" i="1" s="1"/>
  <c r="M252" i="1" s="1"/>
  <c r="M280" i="1" s="1"/>
  <c r="N196" i="1" s="1"/>
  <c r="N252" i="1" s="1"/>
  <c r="N280" i="1" s="1"/>
  <c r="C280" i="1"/>
  <c r="D196" i="1" s="1"/>
  <c r="D252" i="1" s="1"/>
  <c r="D280" i="1" s="1"/>
  <c r="E196" i="1" s="1"/>
  <c r="E252" i="1" s="1"/>
  <c r="E280" i="1" s="1"/>
  <c r="F196" i="1" s="1"/>
  <c r="F252" i="1" s="1"/>
  <c r="F280" i="1" s="1"/>
  <c r="G196" i="1" s="1"/>
  <c r="G252" i="1" s="1"/>
  <c r="G280" i="1" s="1"/>
  <c r="H196" i="1" s="1"/>
  <c r="H252" i="1" s="1"/>
  <c r="H280" i="1" s="1"/>
  <c r="I196" i="1" s="1"/>
  <c r="I252" i="1" s="1"/>
  <c r="I280" i="1" s="1"/>
  <c r="J196" i="1" s="1"/>
  <c r="J252" i="1" s="1"/>
  <c r="J280" i="1" s="1"/>
  <c r="K279" i="1"/>
  <c r="C279" i="1"/>
  <c r="C277" i="1"/>
  <c r="C276" i="1"/>
  <c r="N271" i="1"/>
  <c r="M271" i="1"/>
  <c r="L271" i="1"/>
  <c r="K271" i="1"/>
  <c r="J271" i="1"/>
  <c r="I271" i="1"/>
  <c r="H271" i="1"/>
  <c r="G271" i="1"/>
  <c r="F271" i="1"/>
  <c r="E271" i="1"/>
  <c r="D271" i="1"/>
  <c r="C271" i="1"/>
  <c r="N270" i="1"/>
  <c r="M270" i="1"/>
  <c r="L270" i="1"/>
  <c r="K270" i="1"/>
  <c r="J270" i="1"/>
  <c r="I270" i="1"/>
  <c r="H270" i="1"/>
  <c r="G270" i="1"/>
  <c r="F270" i="1"/>
  <c r="E270" i="1"/>
  <c r="D270" i="1"/>
  <c r="C270" i="1"/>
  <c r="N267" i="1"/>
  <c r="M267" i="1"/>
  <c r="L267" i="1"/>
  <c r="K267" i="1"/>
  <c r="J267" i="1"/>
  <c r="I267" i="1"/>
  <c r="H267" i="1"/>
  <c r="H264" i="1" s="1"/>
  <c r="G267" i="1"/>
  <c r="F267" i="1"/>
  <c r="E267" i="1"/>
  <c r="D267" i="1"/>
  <c r="C267" i="1"/>
  <c r="O266" i="1"/>
  <c r="N266" i="1"/>
  <c r="M266" i="1"/>
  <c r="M264" i="1" s="1"/>
  <c r="L266" i="1"/>
  <c r="K266" i="1"/>
  <c r="J266" i="1"/>
  <c r="I266" i="1"/>
  <c r="I264" i="1" s="1"/>
  <c r="H266" i="1"/>
  <c r="G266" i="1"/>
  <c r="F266" i="1"/>
  <c r="E266" i="1"/>
  <c r="D266" i="1"/>
  <c r="C266" i="1"/>
  <c r="N265" i="1"/>
  <c r="N264" i="1" s="1"/>
  <c r="M265" i="1"/>
  <c r="L265" i="1"/>
  <c r="K265" i="1"/>
  <c r="J265" i="1"/>
  <c r="I265" i="1"/>
  <c r="H265" i="1"/>
  <c r="G265" i="1"/>
  <c r="F265" i="1"/>
  <c r="E265" i="1"/>
  <c r="D265" i="1"/>
  <c r="C265" i="1"/>
  <c r="L264" i="1"/>
  <c r="K264" i="1"/>
  <c r="J264" i="1"/>
  <c r="G264" i="1"/>
  <c r="D264" i="1"/>
  <c r="C257" i="1"/>
  <c r="C285" i="1" s="1"/>
  <c r="D201" i="1" s="1"/>
  <c r="D198" i="1" s="1"/>
  <c r="C256" i="1"/>
  <c r="C284" i="1" s="1"/>
  <c r="D200" i="1" s="1"/>
  <c r="D256" i="1" s="1"/>
  <c r="N255" i="1"/>
  <c r="M255" i="1"/>
  <c r="J255" i="1"/>
  <c r="C255" i="1"/>
  <c r="F253" i="1"/>
  <c r="F281" i="1" s="1"/>
  <c r="G197" i="1" s="1"/>
  <c r="G253" i="1" s="1"/>
  <c r="G281" i="1" s="1"/>
  <c r="H197" i="1" s="1"/>
  <c r="H253" i="1" s="1"/>
  <c r="H281" i="1" s="1"/>
  <c r="I197" i="1" s="1"/>
  <c r="I253" i="1" s="1"/>
  <c r="I281" i="1" s="1"/>
  <c r="J197" i="1" s="1"/>
  <c r="J253" i="1" s="1"/>
  <c r="J281" i="1" s="1"/>
  <c r="K197" i="1" s="1"/>
  <c r="E253" i="1"/>
  <c r="E281" i="1" s="1"/>
  <c r="C253" i="1"/>
  <c r="K252" i="1"/>
  <c r="K280" i="1" s="1"/>
  <c r="C252" i="1"/>
  <c r="K251" i="1"/>
  <c r="C251" i="1"/>
  <c r="C250" i="1"/>
  <c r="C249" i="1"/>
  <c r="G248" i="1"/>
  <c r="F248" i="1"/>
  <c r="C248" i="1"/>
  <c r="O243" i="1"/>
  <c r="O242" i="1"/>
  <c r="O241" i="1"/>
  <c r="N240" i="1"/>
  <c r="M240" i="1"/>
  <c r="L240" i="1"/>
  <c r="K240" i="1"/>
  <c r="J240" i="1"/>
  <c r="I240" i="1"/>
  <c r="H240" i="1"/>
  <c r="G240" i="1"/>
  <c r="G231" i="1" s="1"/>
  <c r="F240" i="1"/>
  <c r="E240" i="1"/>
  <c r="D240" i="1"/>
  <c r="C240" i="1"/>
  <c r="O239" i="1"/>
  <c r="O238" i="1"/>
  <c r="O237" i="1"/>
  <c r="O236" i="1" s="1"/>
  <c r="N236" i="1"/>
  <c r="M236" i="1"/>
  <c r="L236" i="1"/>
  <c r="L231" i="1" s="1"/>
  <c r="K236" i="1"/>
  <c r="J236" i="1"/>
  <c r="I236" i="1"/>
  <c r="H236" i="1"/>
  <c r="G236" i="1"/>
  <c r="F236" i="1"/>
  <c r="E236" i="1"/>
  <c r="E231" i="1" s="1"/>
  <c r="D236" i="1"/>
  <c r="D231" i="1" s="1"/>
  <c r="C236" i="1"/>
  <c r="O235" i="1"/>
  <c r="O234" i="1"/>
  <c r="O233" i="1"/>
  <c r="N232" i="1"/>
  <c r="M232" i="1"/>
  <c r="L232" i="1"/>
  <c r="K232" i="1"/>
  <c r="J232" i="1"/>
  <c r="I232" i="1"/>
  <c r="I231" i="1" s="1"/>
  <c r="H232" i="1"/>
  <c r="H231" i="1" s="1"/>
  <c r="G232" i="1"/>
  <c r="F232" i="1"/>
  <c r="F231" i="1" s="1"/>
  <c r="E232" i="1"/>
  <c r="D232" i="1"/>
  <c r="C232" i="1"/>
  <c r="N231" i="1"/>
  <c r="K231" i="1"/>
  <c r="J231" i="1"/>
  <c r="O229" i="1"/>
  <c r="O228" i="1"/>
  <c r="O227" i="1"/>
  <c r="N226" i="1"/>
  <c r="M226" i="1"/>
  <c r="M217" i="1" s="1"/>
  <c r="L226" i="1"/>
  <c r="K226" i="1"/>
  <c r="J226" i="1"/>
  <c r="I226" i="1"/>
  <c r="H226" i="1"/>
  <c r="H217" i="1" s="1"/>
  <c r="G226" i="1"/>
  <c r="G217" i="1" s="1"/>
  <c r="F226" i="1"/>
  <c r="E226" i="1"/>
  <c r="D226" i="1"/>
  <c r="C226" i="1"/>
  <c r="O225" i="1"/>
  <c r="O224" i="1"/>
  <c r="O223" i="1"/>
  <c r="O222" i="1" s="1"/>
  <c r="N222" i="1"/>
  <c r="M222" i="1"/>
  <c r="L222" i="1"/>
  <c r="K222" i="1"/>
  <c r="J222" i="1"/>
  <c r="I222" i="1"/>
  <c r="I217" i="1" s="1"/>
  <c r="H222" i="1"/>
  <c r="G222" i="1"/>
  <c r="F222" i="1"/>
  <c r="E222" i="1"/>
  <c r="D222" i="1"/>
  <c r="C222" i="1"/>
  <c r="O221" i="1"/>
  <c r="O220" i="1"/>
  <c r="O219" i="1"/>
  <c r="O218" i="1"/>
  <c r="O217" i="1" s="1"/>
  <c r="N218" i="1"/>
  <c r="M218" i="1"/>
  <c r="L218" i="1"/>
  <c r="L217" i="1" s="1"/>
  <c r="K218" i="1"/>
  <c r="K217" i="1" s="1"/>
  <c r="J218" i="1"/>
  <c r="I218" i="1"/>
  <c r="H218" i="1"/>
  <c r="G218" i="1"/>
  <c r="F218" i="1"/>
  <c r="E218" i="1"/>
  <c r="D218" i="1"/>
  <c r="C218" i="1"/>
  <c r="C217" i="1" s="1"/>
  <c r="N217" i="1"/>
  <c r="J217" i="1"/>
  <c r="F217" i="1"/>
  <c r="O215" i="1"/>
  <c r="O214" i="1"/>
  <c r="O213" i="1"/>
  <c r="N212" i="1"/>
  <c r="M212" i="1"/>
  <c r="L212" i="1"/>
  <c r="K212" i="1"/>
  <c r="J212" i="1"/>
  <c r="I212" i="1"/>
  <c r="H212" i="1"/>
  <c r="G212" i="1"/>
  <c r="F212" i="1"/>
  <c r="E212" i="1"/>
  <c r="D212" i="1"/>
  <c r="C212" i="1"/>
  <c r="O211" i="1"/>
  <c r="O210" i="1"/>
  <c r="O209" i="1"/>
  <c r="N208" i="1"/>
  <c r="M208" i="1"/>
  <c r="L208" i="1"/>
  <c r="K208" i="1"/>
  <c r="J208" i="1"/>
  <c r="I208" i="1"/>
  <c r="H208" i="1"/>
  <c r="G208" i="1"/>
  <c r="F208" i="1"/>
  <c r="E208" i="1"/>
  <c r="D208" i="1"/>
  <c r="O208" i="1" s="1"/>
  <c r="C208" i="1"/>
  <c r="O207" i="1"/>
  <c r="O206" i="1"/>
  <c r="I204" i="1"/>
  <c r="I203" i="1" s="1"/>
  <c r="H204" i="1"/>
  <c r="H203" i="1" s="1"/>
  <c r="N199" i="1"/>
  <c r="M199" i="1"/>
  <c r="L199" i="1"/>
  <c r="L255" i="1" s="1"/>
  <c r="K199" i="1"/>
  <c r="J199" i="1"/>
  <c r="I199" i="1"/>
  <c r="H199" i="1"/>
  <c r="H255" i="1" s="1"/>
  <c r="G199" i="1"/>
  <c r="F199" i="1"/>
  <c r="F255" i="1" s="1"/>
  <c r="E199" i="1"/>
  <c r="D199" i="1"/>
  <c r="D255" i="1" s="1"/>
  <c r="C198" i="1"/>
  <c r="C189" i="1" s="1"/>
  <c r="F197" i="1"/>
  <c r="E197" i="1"/>
  <c r="D197" i="1"/>
  <c r="D253" i="1" s="1"/>
  <c r="D281" i="1" s="1"/>
  <c r="L196" i="1"/>
  <c r="L252" i="1" s="1"/>
  <c r="C194" i="1"/>
  <c r="D193" i="1"/>
  <c r="D249" i="1" s="1"/>
  <c r="D277" i="1" s="1"/>
  <c r="E193" i="1" s="1"/>
  <c r="E249" i="1" s="1"/>
  <c r="E277" i="1" s="1"/>
  <c r="F193" i="1" s="1"/>
  <c r="F249" i="1" s="1"/>
  <c r="D192" i="1"/>
  <c r="D248" i="1" s="1"/>
  <c r="C190" i="1"/>
  <c r="O187" i="1"/>
  <c r="O186" i="1"/>
  <c r="O185" i="1"/>
  <c r="N184" i="1"/>
  <c r="M184" i="1"/>
  <c r="L184" i="1"/>
  <c r="K184" i="1"/>
  <c r="J184" i="1"/>
  <c r="I184" i="1"/>
  <c r="H184" i="1"/>
  <c r="G184" i="1"/>
  <c r="F184" i="1"/>
  <c r="E184" i="1"/>
  <c r="D184" i="1"/>
  <c r="C184" i="1"/>
  <c r="O183" i="1"/>
  <c r="O182" i="1"/>
  <c r="O181" i="1"/>
  <c r="O180" i="1" s="1"/>
  <c r="N180" i="1"/>
  <c r="M180" i="1"/>
  <c r="L180" i="1"/>
  <c r="K180" i="1"/>
  <c r="J180" i="1"/>
  <c r="I180" i="1"/>
  <c r="H180" i="1"/>
  <c r="G180" i="1"/>
  <c r="F180" i="1"/>
  <c r="E180" i="1"/>
  <c r="D180" i="1"/>
  <c r="C180" i="1"/>
  <c r="C177" i="1"/>
  <c r="C176" i="1" s="1"/>
  <c r="C175" i="1"/>
  <c r="O173" i="1"/>
  <c r="O172" i="1"/>
  <c r="O171" i="1"/>
  <c r="N170" i="1"/>
  <c r="M170" i="1"/>
  <c r="L170" i="1"/>
  <c r="K170" i="1"/>
  <c r="J170" i="1"/>
  <c r="I170" i="1"/>
  <c r="H170" i="1"/>
  <c r="G170" i="1"/>
  <c r="F170" i="1"/>
  <c r="E170" i="1"/>
  <c r="D170" i="1"/>
  <c r="C170" i="1"/>
  <c r="O169" i="1"/>
  <c r="O168" i="1"/>
  <c r="O167" i="1"/>
  <c r="N166" i="1"/>
  <c r="M166" i="1"/>
  <c r="L166" i="1"/>
  <c r="K166" i="1"/>
  <c r="J166" i="1"/>
  <c r="I166" i="1"/>
  <c r="H166" i="1"/>
  <c r="G166" i="1"/>
  <c r="F166" i="1"/>
  <c r="E166" i="1"/>
  <c r="D166" i="1"/>
  <c r="C166" i="1"/>
  <c r="O164" i="1"/>
  <c r="O163" i="1"/>
  <c r="O158" i="1"/>
  <c r="O157" i="1"/>
  <c r="O156" i="1"/>
  <c r="O155" i="1" s="1"/>
  <c r="N155" i="1"/>
  <c r="M155" i="1"/>
  <c r="L155" i="1"/>
  <c r="K155" i="1"/>
  <c r="J155" i="1"/>
  <c r="I155" i="1"/>
  <c r="H155" i="1"/>
  <c r="G155" i="1"/>
  <c r="F155" i="1"/>
  <c r="E155" i="1"/>
  <c r="D155" i="1"/>
  <c r="C155" i="1"/>
  <c r="O154" i="1"/>
  <c r="O151" i="1" s="1"/>
  <c r="O153" i="1"/>
  <c r="O152" i="1"/>
  <c r="N151" i="1"/>
  <c r="M151" i="1"/>
  <c r="L151" i="1"/>
  <c r="K151" i="1"/>
  <c r="J151" i="1"/>
  <c r="I151" i="1"/>
  <c r="H151" i="1"/>
  <c r="G151" i="1"/>
  <c r="F151" i="1"/>
  <c r="E151" i="1"/>
  <c r="D151" i="1"/>
  <c r="C151" i="1"/>
  <c r="O150" i="1"/>
  <c r="O149" i="1"/>
  <c r="O144" i="1"/>
  <c r="O143" i="1"/>
  <c r="O140" i="1"/>
  <c r="O139" i="1"/>
  <c r="O138" i="1"/>
  <c r="N137" i="1"/>
  <c r="M137" i="1"/>
  <c r="L137" i="1"/>
  <c r="K137" i="1"/>
  <c r="J137" i="1"/>
  <c r="I137" i="1"/>
  <c r="H137" i="1"/>
  <c r="G137" i="1"/>
  <c r="F137" i="1"/>
  <c r="E137" i="1"/>
  <c r="D137" i="1"/>
  <c r="C137" i="1"/>
  <c r="O126" i="1"/>
  <c r="O125" i="1"/>
  <c r="G123" i="1"/>
  <c r="F123" i="1"/>
  <c r="J123" i="1"/>
  <c r="O122" i="1"/>
  <c r="O121" i="1"/>
  <c r="O120" i="1"/>
  <c r="O119" i="1"/>
  <c r="N118" i="1"/>
  <c r="M118" i="1"/>
  <c r="L118" i="1"/>
  <c r="K118" i="1"/>
  <c r="J118" i="1"/>
  <c r="I118" i="1"/>
  <c r="H118" i="1"/>
  <c r="G118" i="1"/>
  <c r="F118" i="1"/>
  <c r="E118" i="1"/>
  <c r="D118" i="1"/>
  <c r="C118" i="1"/>
  <c r="C104" i="1"/>
  <c r="D73" i="1" s="1"/>
  <c r="D94" i="1" s="1"/>
  <c r="D104" i="1" s="1"/>
  <c r="E73" i="1" s="1"/>
  <c r="E94" i="1" s="1"/>
  <c r="E104" i="1" s="1"/>
  <c r="F73" i="1" s="1"/>
  <c r="F94" i="1" s="1"/>
  <c r="C95" i="1"/>
  <c r="C105" i="1" s="1"/>
  <c r="D74" i="1" s="1"/>
  <c r="D95" i="1" s="1"/>
  <c r="K94" i="1"/>
  <c r="C94" i="1"/>
  <c r="O90" i="1"/>
  <c r="O89" i="1"/>
  <c r="O88" i="1"/>
  <c r="N87" i="1"/>
  <c r="M87" i="1"/>
  <c r="L87" i="1"/>
  <c r="K87" i="1"/>
  <c r="J87" i="1"/>
  <c r="I87" i="1"/>
  <c r="H87" i="1"/>
  <c r="G87" i="1"/>
  <c r="F87" i="1"/>
  <c r="E87" i="1"/>
  <c r="D87" i="1"/>
  <c r="C87" i="1"/>
  <c r="O85" i="1"/>
  <c r="O84" i="1"/>
  <c r="O83" i="1"/>
  <c r="O82" i="1"/>
  <c r="N82" i="1"/>
  <c r="M82" i="1"/>
  <c r="L82" i="1"/>
  <c r="K82" i="1"/>
  <c r="J82" i="1"/>
  <c r="I82" i="1"/>
  <c r="H82" i="1"/>
  <c r="G82" i="1"/>
  <c r="F82" i="1"/>
  <c r="E82" i="1"/>
  <c r="D82" i="1"/>
  <c r="C82" i="1"/>
  <c r="O80" i="1"/>
  <c r="O79" i="1"/>
  <c r="O78" i="1"/>
  <c r="C71" i="1"/>
  <c r="C66" i="1"/>
  <c r="O64" i="1"/>
  <c r="O63" i="1"/>
  <c r="M60" i="1"/>
  <c r="L60" i="1"/>
  <c r="O58" i="1"/>
  <c r="O57" i="1"/>
  <c r="N55" i="1"/>
  <c r="M55" i="1"/>
  <c r="L55" i="1"/>
  <c r="I55" i="1"/>
  <c r="H55" i="1"/>
  <c r="H50" i="1"/>
  <c r="L45" i="1"/>
  <c r="O43" i="1"/>
  <c r="O42" i="1"/>
  <c r="K40" i="1"/>
  <c r="C40" i="1"/>
  <c r="E99" i="1"/>
  <c r="D99" i="1"/>
  <c r="O31" i="1"/>
  <c r="A27" i="1"/>
  <c r="F204" i="1" s="1"/>
  <c r="F203" i="1" s="1"/>
  <c r="O24" i="1"/>
  <c r="O23" i="1" s="1"/>
  <c r="N23" i="1"/>
  <c r="M23" i="1"/>
  <c r="L23" i="1"/>
  <c r="K23" i="1"/>
  <c r="J23" i="1"/>
  <c r="I23" i="1"/>
  <c r="H23" i="1"/>
  <c r="G23" i="1"/>
  <c r="F23" i="1"/>
  <c r="E23" i="1"/>
  <c r="D23" i="1"/>
  <c r="C23" i="1"/>
  <c r="K253" i="1" l="1"/>
  <c r="K281" i="1" s="1"/>
  <c r="L197" i="1" s="1"/>
  <c r="L253" i="1" s="1"/>
  <c r="L281" i="1" s="1"/>
  <c r="M197" i="1" s="1"/>
  <c r="M253" i="1" s="1"/>
  <c r="M281" i="1" s="1"/>
  <c r="N197" i="1" s="1"/>
  <c r="N253" i="1" s="1"/>
  <c r="N281" i="1" s="1"/>
  <c r="K194" i="1"/>
  <c r="C264" i="1"/>
  <c r="O265" i="1"/>
  <c r="O264" i="1" s="1"/>
  <c r="L16" i="1"/>
  <c r="L15" i="1" s="1"/>
  <c r="F200" i="1"/>
  <c r="G28" i="1"/>
  <c r="C99" i="1"/>
  <c r="C282" i="1"/>
  <c r="E123" i="1"/>
  <c r="D257" i="1"/>
  <c r="D285" i="1" s="1"/>
  <c r="O166" i="1"/>
  <c r="O87" i="1"/>
  <c r="O270" i="1"/>
  <c r="O184" i="1"/>
  <c r="E217" i="1"/>
  <c r="O137" i="1"/>
  <c r="M231" i="1"/>
  <c r="G255" i="1"/>
  <c r="O232" i="1"/>
  <c r="O231" i="1" s="1"/>
  <c r="O240" i="1"/>
  <c r="O267" i="1"/>
  <c r="L16" i="3"/>
  <c r="L15" i="3" s="1"/>
  <c r="O18" i="1"/>
  <c r="O62" i="1"/>
  <c r="J66" i="1"/>
  <c r="O113" i="1"/>
  <c r="O135" i="1"/>
  <c r="O226" i="1"/>
  <c r="K104" i="1"/>
  <c r="L73" i="1" s="1"/>
  <c r="L94" i="1" s="1"/>
  <c r="L104" i="1" s="1"/>
  <c r="M73" i="1" s="1"/>
  <c r="M94" i="1" s="1"/>
  <c r="M104" i="1" s="1"/>
  <c r="N73" i="1" s="1"/>
  <c r="N94" i="1" s="1"/>
  <c r="N104" i="1" s="1"/>
  <c r="J99" i="1"/>
  <c r="M99" i="1"/>
  <c r="N129" i="1"/>
  <c r="N128" i="1" s="1"/>
  <c r="H161" i="1"/>
  <c r="H160" i="1" s="1"/>
  <c r="N66" i="1"/>
  <c r="D141" i="1"/>
  <c r="I161" i="1"/>
  <c r="I160" i="1" s="1"/>
  <c r="I255" i="1"/>
  <c r="K250" i="1"/>
  <c r="E264" i="1"/>
  <c r="H49" i="3"/>
  <c r="L99" i="1"/>
  <c r="I261" i="1"/>
  <c r="I260" i="1" s="1"/>
  <c r="I259" i="1" s="1"/>
  <c r="G141" i="1"/>
  <c r="F264" i="1"/>
  <c r="K16" i="1"/>
  <c r="K15" i="1" s="1"/>
  <c r="D40" i="1"/>
  <c r="E66" i="1"/>
  <c r="I141" i="1"/>
  <c r="L161" i="1"/>
  <c r="L160" i="1" s="1"/>
  <c r="G137" i="3"/>
  <c r="H74" i="3"/>
  <c r="G54" i="3"/>
  <c r="F137" i="3"/>
  <c r="G74" i="3"/>
  <c r="F54" i="3"/>
  <c r="E137" i="3"/>
  <c r="F74" i="3"/>
  <c r="E54" i="3"/>
  <c r="D137" i="3"/>
  <c r="E74" i="3"/>
  <c r="D54" i="3"/>
  <c r="D74" i="3"/>
  <c r="M204" i="3"/>
  <c r="M203" i="3" s="1"/>
  <c r="L204" i="3"/>
  <c r="L203" i="3" s="1"/>
  <c r="M143" i="3"/>
  <c r="M142" i="3" s="1"/>
  <c r="J204" i="3"/>
  <c r="J203" i="3" s="1"/>
  <c r="D143" i="3"/>
  <c r="D142" i="3" s="1"/>
  <c r="J44" i="3"/>
  <c r="J39" i="3"/>
  <c r="N159" i="3"/>
  <c r="N158" i="3" s="1"/>
  <c r="M262" i="3"/>
  <c r="I39" i="3"/>
  <c r="G97" i="3"/>
  <c r="M159" i="3"/>
  <c r="M158" i="3" s="1"/>
  <c r="L262" i="3"/>
  <c r="H39" i="3"/>
  <c r="F97" i="3"/>
  <c r="N137" i="3"/>
  <c r="F263" i="3"/>
  <c r="M137" i="3"/>
  <c r="J262" i="3"/>
  <c r="J159" i="3"/>
  <c r="J158" i="3" s="1"/>
  <c r="L137" i="3"/>
  <c r="I262" i="3"/>
  <c r="K137" i="3"/>
  <c r="H175" i="3"/>
  <c r="H174" i="3" s="1"/>
  <c r="I137" i="3"/>
  <c r="F262" i="3"/>
  <c r="J74" i="3"/>
  <c r="I54" i="3"/>
  <c r="F159" i="3"/>
  <c r="F158" i="3" s="1"/>
  <c r="H59" i="3"/>
  <c r="N39" i="3"/>
  <c r="N204" i="3"/>
  <c r="N203" i="3" s="1"/>
  <c r="M39" i="3"/>
  <c r="L39" i="3"/>
  <c r="N33" i="3"/>
  <c r="I204" i="3"/>
  <c r="I203" i="3" s="1"/>
  <c r="D49" i="3"/>
  <c r="K39" i="3"/>
  <c r="H204" i="3"/>
  <c r="H203" i="3" s="1"/>
  <c r="G39" i="3"/>
  <c r="I33" i="3"/>
  <c r="G204" i="3"/>
  <c r="G203" i="3" s="1"/>
  <c r="F39" i="3"/>
  <c r="H33" i="3"/>
  <c r="F204" i="3"/>
  <c r="F203" i="3" s="1"/>
  <c r="E39" i="3"/>
  <c r="G33" i="3"/>
  <c r="J27" i="3"/>
  <c r="E204" i="3"/>
  <c r="E203" i="3" s="1"/>
  <c r="D204" i="3"/>
  <c r="D203" i="3" s="1"/>
  <c r="E262" i="3"/>
  <c r="M44" i="3"/>
  <c r="H97" i="3"/>
  <c r="K175" i="3"/>
  <c r="K174" i="3" s="1"/>
  <c r="J126" i="3"/>
  <c r="J125" i="3" s="1"/>
  <c r="J137" i="3"/>
  <c r="O113" i="3"/>
  <c r="M96" i="3"/>
  <c r="E44" i="3"/>
  <c r="H137" i="3"/>
  <c r="D126" i="3"/>
  <c r="D125" i="3" s="1"/>
  <c r="N54" i="3"/>
  <c r="M54" i="3"/>
  <c r="L263" i="3"/>
  <c r="N143" i="3"/>
  <c r="N142" i="3" s="1"/>
  <c r="K263" i="3"/>
  <c r="I64" i="3"/>
  <c r="K54" i="3"/>
  <c r="L143" i="3"/>
  <c r="L142" i="3" s="1"/>
  <c r="H64" i="3"/>
  <c r="H96" i="3"/>
  <c r="J54" i="3"/>
  <c r="K143" i="3"/>
  <c r="K142" i="3" s="1"/>
  <c r="F64" i="3"/>
  <c r="H54" i="3"/>
  <c r="E96" i="3"/>
  <c r="J143" i="3"/>
  <c r="J142" i="3" s="1"/>
  <c r="I143" i="3"/>
  <c r="I142" i="3" s="1"/>
  <c r="L64" i="3"/>
  <c r="H143" i="3"/>
  <c r="H142" i="3" s="1"/>
  <c r="N74" i="3"/>
  <c r="J64" i="3"/>
  <c r="N59" i="3"/>
  <c r="G143" i="3"/>
  <c r="G142" i="3" s="1"/>
  <c r="M74" i="3"/>
  <c r="F143" i="3"/>
  <c r="F142" i="3" s="1"/>
  <c r="L74" i="3"/>
  <c r="L59" i="3"/>
  <c r="E143" i="3"/>
  <c r="E142" i="3" s="1"/>
  <c r="K59" i="3"/>
  <c r="K44" i="3"/>
  <c r="O37" i="3"/>
  <c r="I100" i="1"/>
  <c r="E40" i="1"/>
  <c r="J141" i="1"/>
  <c r="M161" i="1"/>
  <c r="M160" i="1" s="1"/>
  <c r="L176" i="1"/>
  <c r="L175" i="1" s="1"/>
  <c r="C254" i="1"/>
  <c r="D66" i="1"/>
  <c r="F40" i="1"/>
  <c r="G45" i="1"/>
  <c r="D262" i="1"/>
  <c r="K141" i="1"/>
  <c r="D147" i="1"/>
  <c r="D146" i="1" s="1"/>
  <c r="N161" i="1"/>
  <c r="N160" i="1" s="1"/>
  <c r="L54" i="3"/>
  <c r="H141" i="1"/>
  <c r="K28" i="1"/>
  <c r="G40" i="1"/>
  <c r="H45" i="1"/>
  <c r="L141" i="1"/>
  <c r="E147" i="1"/>
  <c r="E146" i="1" s="1"/>
  <c r="N176" i="1"/>
  <c r="N175" i="1" s="1"/>
  <c r="E255" i="1"/>
  <c r="J261" i="1"/>
  <c r="C278" i="1"/>
  <c r="D195" i="1"/>
  <c r="E34" i="1"/>
  <c r="H40" i="1"/>
  <c r="D50" i="1"/>
  <c r="D76" i="1"/>
  <c r="O118" i="1"/>
  <c r="M141" i="1"/>
  <c r="F147" i="1"/>
  <c r="F146" i="1" s="1"/>
  <c r="N16" i="3"/>
  <c r="N15" i="3" s="1"/>
  <c r="L50" i="1"/>
  <c r="I40" i="1"/>
  <c r="J45" i="1"/>
  <c r="E50" i="1"/>
  <c r="D60" i="1"/>
  <c r="E76" i="1"/>
  <c r="G262" i="1"/>
  <c r="N141" i="1"/>
  <c r="G147" i="1"/>
  <c r="G146" i="1" s="1"/>
  <c r="O170" i="1"/>
  <c r="D276" i="1"/>
  <c r="E192" i="1" s="1"/>
  <c r="E248" i="1" s="1"/>
  <c r="E276" i="1" s="1"/>
  <c r="K255" i="1"/>
  <c r="O271" i="1"/>
  <c r="D34" i="1"/>
  <c r="J40" i="1"/>
  <c r="K45" i="1"/>
  <c r="E60" i="1"/>
  <c r="F76" i="1"/>
  <c r="L147" i="1"/>
  <c r="L146" i="1" s="1"/>
  <c r="E176" i="1"/>
  <c r="E175" i="1" s="1"/>
  <c r="D217" i="1"/>
  <c r="F34" i="1"/>
  <c r="L40" i="1"/>
  <c r="M45" i="1"/>
  <c r="G60" i="1"/>
  <c r="H76" i="1"/>
  <c r="I129" i="1"/>
  <c r="I128" i="1" s="1"/>
  <c r="N147" i="1"/>
  <c r="N146" i="1" s="1"/>
  <c r="G276" i="1"/>
  <c r="H192" i="1" s="1"/>
  <c r="H248" i="1" s="1"/>
  <c r="H276" i="1" s="1"/>
  <c r="I192" i="1" s="1"/>
  <c r="I248" i="1" s="1"/>
  <c r="I276" i="1" s="1"/>
  <c r="J192" i="1" s="1"/>
  <c r="J248" i="1" s="1"/>
  <c r="J276" i="1" s="1"/>
  <c r="K192" i="1" s="1"/>
  <c r="J59" i="3"/>
  <c r="D276" i="3"/>
  <c r="E191" i="3" s="1"/>
  <c r="E248" i="3" s="1"/>
  <c r="E276" i="3" s="1"/>
  <c r="F191" i="3" s="1"/>
  <c r="F248" i="3" s="1"/>
  <c r="F276" i="3" s="1"/>
  <c r="G191" i="3" s="1"/>
  <c r="G248" i="3" s="1"/>
  <c r="G276" i="3" s="1"/>
  <c r="H191" i="3" s="1"/>
  <c r="H248" i="3" s="1"/>
  <c r="H276" i="3" s="1"/>
  <c r="I191" i="3" s="1"/>
  <c r="I248" i="3" s="1"/>
  <c r="I276" i="3" s="1"/>
  <c r="J191" i="3" s="1"/>
  <c r="J248" i="3" s="1"/>
  <c r="J276" i="3" s="1"/>
  <c r="K191" i="3" s="1"/>
  <c r="F60" i="1"/>
  <c r="G76" i="1"/>
  <c r="I262" i="1"/>
  <c r="D263" i="1"/>
  <c r="M147" i="1"/>
  <c r="M146" i="1" s="1"/>
  <c r="O212" i="1"/>
  <c r="K278" i="1"/>
  <c r="L195" i="1"/>
  <c r="M40" i="1"/>
  <c r="N45" i="1"/>
  <c r="D55" i="1"/>
  <c r="H60" i="1"/>
  <c r="M76" i="1"/>
  <c r="J129" i="1"/>
  <c r="J128" i="1" s="1"/>
  <c r="H176" i="1"/>
  <c r="H175" i="1" s="1"/>
  <c r="D204" i="1"/>
  <c r="D203" i="1" s="1"/>
  <c r="H34" i="1"/>
  <c r="N40" i="1"/>
  <c r="E55" i="1"/>
  <c r="I60" i="1"/>
  <c r="N76" i="1"/>
  <c r="G263" i="1"/>
  <c r="E161" i="1"/>
  <c r="E160" i="1" s="1"/>
  <c r="E204" i="1"/>
  <c r="E203" i="1" s="1"/>
  <c r="K253" i="3"/>
  <c r="K281" i="3" s="1"/>
  <c r="L197" i="3" s="1"/>
  <c r="L253" i="3" s="1"/>
  <c r="L281" i="3" s="1"/>
  <c r="M197" i="3" s="1"/>
  <c r="M253" i="3" s="1"/>
  <c r="M281" i="3" s="1"/>
  <c r="N197" i="3" s="1"/>
  <c r="N253" i="3" s="1"/>
  <c r="N281" i="3" s="1"/>
  <c r="K194" i="3"/>
  <c r="I34" i="1"/>
  <c r="O41" i="1"/>
  <c r="O40" i="1" s="1"/>
  <c r="F55" i="1"/>
  <c r="J60" i="1"/>
  <c r="N110" i="1"/>
  <c r="H263" i="1"/>
  <c r="M204" i="1"/>
  <c r="M203" i="1" s="1"/>
  <c r="K147" i="1"/>
  <c r="K146" i="1" s="1"/>
  <c r="F129" i="1"/>
  <c r="F128" i="1" s="1"/>
  <c r="L76" i="1"/>
  <c r="I66" i="1"/>
  <c r="L204" i="1"/>
  <c r="L203" i="1" s="1"/>
  <c r="J147" i="1"/>
  <c r="J146" i="1" s="1"/>
  <c r="N261" i="1"/>
  <c r="I147" i="1"/>
  <c r="I146" i="1" s="1"/>
  <c r="J76" i="1"/>
  <c r="J204" i="1"/>
  <c r="J203" i="1" s="1"/>
  <c r="O165" i="1"/>
  <c r="H147" i="1"/>
  <c r="H146" i="1" s="1"/>
  <c r="N263" i="1"/>
  <c r="I76" i="1"/>
  <c r="F66" i="1"/>
  <c r="F141" i="1"/>
  <c r="L262" i="1"/>
  <c r="E141" i="1"/>
  <c r="J34" i="1"/>
  <c r="G55" i="1"/>
  <c r="K60" i="1"/>
  <c r="I263" i="1"/>
  <c r="J263" i="1"/>
  <c r="G204" i="1"/>
  <c r="G203" i="1" s="1"/>
  <c r="G16" i="3"/>
  <c r="G15" i="3" s="1"/>
  <c r="O20" i="1"/>
  <c r="O53" i="1"/>
  <c r="J55" i="1"/>
  <c r="N60" i="1"/>
  <c r="E263" i="1"/>
  <c r="J161" i="1"/>
  <c r="J160" i="1" s="1"/>
  <c r="F277" i="1"/>
  <c r="G193" i="1" s="1"/>
  <c r="G249" i="1" s="1"/>
  <c r="G277" i="1" s="1"/>
  <c r="H193" i="1" s="1"/>
  <c r="H249" i="1" s="1"/>
  <c r="H277" i="1" s="1"/>
  <c r="I193" i="1" s="1"/>
  <c r="I249" i="1" s="1"/>
  <c r="I277" i="1" s="1"/>
  <c r="J193" i="1" s="1"/>
  <c r="J249" i="1" s="1"/>
  <c r="J277" i="1" s="1"/>
  <c r="K193" i="1" s="1"/>
  <c r="K249" i="1" s="1"/>
  <c r="K277" i="1" s="1"/>
  <c r="L193" i="1" s="1"/>
  <c r="L249" i="1" s="1"/>
  <c r="L277" i="1" s="1"/>
  <c r="M193" i="1" s="1"/>
  <c r="M249" i="1" s="1"/>
  <c r="M277" i="1" s="1"/>
  <c r="N193" i="1" s="1"/>
  <c r="N249" i="1" s="1"/>
  <c r="N277" i="1" s="1"/>
  <c r="N204" i="1"/>
  <c r="N203" i="1" s="1"/>
  <c r="L44" i="3"/>
  <c r="N34" i="1"/>
  <c r="K55" i="1"/>
  <c r="M66" i="1"/>
  <c r="M263" i="1"/>
  <c r="K161" i="1"/>
  <c r="K160" i="1" s="1"/>
  <c r="N44" i="3"/>
  <c r="C283" i="3"/>
  <c r="C254" i="3"/>
  <c r="K101" i="3"/>
  <c r="L71" i="3" s="1"/>
  <c r="L91" i="3" s="1"/>
  <c r="L101" i="3" s="1"/>
  <c r="M71" i="3" s="1"/>
  <c r="M91" i="3" s="1"/>
  <c r="M101" i="3" s="1"/>
  <c r="N71" i="3" s="1"/>
  <c r="N91" i="3" s="1"/>
  <c r="N101" i="3" s="1"/>
  <c r="O65" i="3"/>
  <c r="K231" i="3"/>
  <c r="O84" i="3"/>
  <c r="F217" i="3"/>
  <c r="O217" i="3"/>
  <c r="D277" i="3"/>
  <c r="E192" i="3" s="1"/>
  <c r="E249" i="3" s="1"/>
  <c r="E277" i="3" s="1"/>
  <c r="F192" i="3" s="1"/>
  <c r="F249" i="3" s="1"/>
  <c r="F277" i="3" s="1"/>
  <c r="G192" i="3" s="1"/>
  <c r="G249" i="3" s="1"/>
  <c r="G277" i="3" s="1"/>
  <c r="H192" i="3" s="1"/>
  <c r="H249" i="3" s="1"/>
  <c r="H277" i="3" s="1"/>
  <c r="I192" i="3" s="1"/>
  <c r="I249" i="3" s="1"/>
  <c r="I277" i="3" s="1"/>
  <c r="J192" i="3" s="1"/>
  <c r="J249" i="3" s="1"/>
  <c r="J277" i="3" s="1"/>
  <c r="K192" i="3" s="1"/>
  <c r="K249" i="3" s="1"/>
  <c r="K277" i="3" s="1"/>
  <c r="L192" i="3" s="1"/>
  <c r="L249" i="3" s="1"/>
  <c r="L277" i="3" s="1"/>
  <c r="M192" i="3" s="1"/>
  <c r="M249" i="3" s="1"/>
  <c r="M277" i="3" s="1"/>
  <c r="N192" i="3" s="1"/>
  <c r="N249" i="3" s="1"/>
  <c r="N277" i="3" s="1"/>
  <c r="O176" i="3"/>
  <c r="L195" i="3"/>
  <c r="K278" i="3"/>
  <c r="C278" i="3"/>
  <c r="D195" i="3"/>
  <c r="O266" i="3"/>
  <c r="O264" i="3" s="1"/>
  <c r="C231" i="1"/>
  <c r="K190" i="1" l="1"/>
  <c r="K189" i="1" s="1"/>
  <c r="K248" i="1"/>
  <c r="K276" i="1" s="1"/>
  <c r="L192" i="1" s="1"/>
  <c r="L248" i="1" s="1"/>
  <c r="L276" i="1" s="1"/>
  <c r="M192" i="1" s="1"/>
  <c r="M248" i="1" s="1"/>
  <c r="M276" i="1" s="1"/>
  <c r="N192" i="1" s="1"/>
  <c r="N248" i="1" s="1"/>
  <c r="N276" i="1" s="1"/>
  <c r="M261" i="3"/>
  <c r="M260" i="3" s="1"/>
  <c r="M107" i="3"/>
  <c r="O117" i="1"/>
  <c r="I49" i="3"/>
  <c r="E159" i="3"/>
  <c r="E158" i="3" s="1"/>
  <c r="H99" i="1"/>
  <c r="O19" i="1"/>
  <c r="D33" i="3"/>
  <c r="N97" i="3"/>
  <c r="F261" i="3"/>
  <c r="F260" i="3" s="1"/>
  <c r="F107" i="3"/>
  <c r="L96" i="3"/>
  <c r="N64" i="3"/>
  <c r="F175" i="3"/>
  <c r="F174" i="3" s="1"/>
  <c r="O46" i="1"/>
  <c r="O45" i="1" s="1"/>
  <c r="C45" i="1"/>
  <c r="E201" i="1"/>
  <c r="D282" i="1"/>
  <c r="I16" i="3"/>
  <c r="I15" i="3" s="1"/>
  <c r="D16" i="3"/>
  <c r="D15" i="3" s="1"/>
  <c r="O38" i="1"/>
  <c r="K74" i="3"/>
  <c r="K90" i="3"/>
  <c r="E126" i="3"/>
  <c r="E125" i="3" s="1"/>
  <c r="O40" i="3"/>
  <c r="O39" i="3" s="1"/>
  <c r="C39" i="3"/>
  <c r="K97" i="3"/>
  <c r="G263" i="3"/>
  <c r="M49" i="3"/>
  <c r="O62" i="3"/>
  <c r="F59" i="3"/>
  <c r="C141" i="1"/>
  <c r="O142" i="1"/>
  <c r="O141" i="1" s="1"/>
  <c r="K66" i="1"/>
  <c r="O179" i="1"/>
  <c r="N261" i="3"/>
  <c r="N107" i="3"/>
  <c r="I59" i="3"/>
  <c r="E263" i="3"/>
  <c r="K64" i="3"/>
  <c r="F100" i="1"/>
  <c r="O66" i="3"/>
  <c r="D64" i="3"/>
  <c r="K176" i="1"/>
  <c r="K175" i="1" s="1"/>
  <c r="K99" i="1"/>
  <c r="I110" i="1"/>
  <c r="L261" i="1"/>
  <c r="L110" i="1"/>
  <c r="O36" i="1"/>
  <c r="F44" i="3"/>
  <c r="O46" i="3"/>
  <c r="E49" i="3"/>
  <c r="G64" i="3"/>
  <c r="I263" i="3"/>
  <c r="L269" i="3"/>
  <c r="L268" i="3" s="1"/>
  <c r="L120" i="3"/>
  <c r="K123" i="1"/>
  <c r="K269" i="1"/>
  <c r="K268" i="1" s="1"/>
  <c r="G269" i="1"/>
  <c r="G268" i="1" s="1"/>
  <c r="L95" i="3"/>
  <c r="L27" i="3"/>
  <c r="J100" i="1"/>
  <c r="J261" i="3"/>
  <c r="J107" i="3"/>
  <c r="I269" i="3"/>
  <c r="I268" i="3" s="1"/>
  <c r="I120" i="3"/>
  <c r="N126" i="3"/>
  <c r="N125" i="3" s="1"/>
  <c r="N98" i="1"/>
  <c r="D269" i="1"/>
  <c r="D268" i="1" s="1"/>
  <c r="D123" i="1"/>
  <c r="O114" i="3"/>
  <c r="N262" i="3"/>
  <c r="K126" i="3"/>
  <c r="K125" i="3" s="1"/>
  <c r="O131" i="3"/>
  <c r="E33" i="3"/>
  <c r="H269" i="1"/>
  <c r="H268" i="1" s="1"/>
  <c r="H123" i="1"/>
  <c r="E269" i="1"/>
  <c r="E268" i="1" s="1"/>
  <c r="O30" i="1"/>
  <c r="E28" i="1"/>
  <c r="E98" i="1"/>
  <c r="O19" i="3"/>
  <c r="O51" i="3"/>
  <c r="C96" i="3"/>
  <c r="K159" i="3"/>
  <c r="K158" i="3" s="1"/>
  <c r="O132" i="3"/>
  <c r="N269" i="3"/>
  <c r="N268" i="3" s="1"/>
  <c r="N120" i="3"/>
  <c r="K263" i="1"/>
  <c r="F269" i="1"/>
  <c r="F268" i="1" s="1"/>
  <c r="F104" i="1"/>
  <c r="G73" i="1" s="1"/>
  <c r="G94" i="1" s="1"/>
  <c r="G104" i="1" s="1"/>
  <c r="H73" i="1" s="1"/>
  <c r="H94" i="1" s="1"/>
  <c r="H104" i="1" s="1"/>
  <c r="I73" i="1" s="1"/>
  <c r="I94" i="1" s="1"/>
  <c r="I104" i="1" s="1"/>
  <c r="J73" i="1" s="1"/>
  <c r="J94" i="1" s="1"/>
  <c r="J104" i="1" s="1"/>
  <c r="O131" i="1"/>
  <c r="M100" i="1"/>
  <c r="C204" i="1"/>
  <c r="O205" i="1"/>
  <c r="C247" i="1"/>
  <c r="J16" i="1"/>
  <c r="J15" i="1" s="1"/>
  <c r="H98" i="1"/>
  <c r="H28" i="1"/>
  <c r="O52" i="1"/>
  <c r="C50" i="1"/>
  <c r="E269" i="3"/>
  <c r="E268" i="3" s="1"/>
  <c r="E120" i="3"/>
  <c r="K204" i="3"/>
  <c r="K203" i="3" s="1"/>
  <c r="K247" i="3"/>
  <c r="D97" i="3"/>
  <c r="G27" i="3"/>
  <c r="G95" i="3"/>
  <c r="C262" i="3"/>
  <c r="O129" i="3"/>
  <c r="D105" i="1"/>
  <c r="E74" i="1" s="1"/>
  <c r="E95" i="1" s="1"/>
  <c r="E105" i="1" s="1"/>
  <c r="F74" i="1" s="1"/>
  <c r="F95" i="1" s="1"/>
  <c r="F105" i="1" s="1"/>
  <c r="G74" i="1" s="1"/>
  <c r="G95" i="1" s="1"/>
  <c r="G105" i="1" s="1"/>
  <c r="H74" i="1" s="1"/>
  <c r="H95" i="1" s="1"/>
  <c r="H105" i="1" s="1"/>
  <c r="I74" i="1" s="1"/>
  <c r="I95" i="1" s="1"/>
  <c r="I105" i="1" s="1"/>
  <c r="J74" i="1" s="1"/>
  <c r="J95" i="1" s="1"/>
  <c r="J105" i="1" s="1"/>
  <c r="K74" i="1" s="1"/>
  <c r="O112" i="1"/>
  <c r="D251" i="3"/>
  <c r="D194" i="3"/>
  <c r="H262" i="1"/>
  <c r="H261" i="3"/>
  <c r="H107" i="3"/>
  <c r="K250" i="3"/>
  <c r="D261" i="3"/>
  <c r="D107" i="3"/>
  <c r="J96" i="3"/>
  <c r="F126" i="3"/>
  <c r="F125" i="3" s="1"/>
  <c r="O178" i="3"/>
  <c r="L175" i="3"/>
  <c r="L174" i="3" s="1"/>
  <c r="J33" i="3"/>
  <c r="K98" i="1"/>
  <c r="L66" i="1"/>
  <c r="K261" i="1"/>
  <c r="K110" i="1"/>
  <c r="K109" i="1" s="1"/>
  <c r="F263" i="1"/>
  <c r="M261" i="1"/>
  <c r="M110" i="1"/>
  <c r="O132" i="1"/>
  <c r="J262" i="1"/>
  <c r="J260" i="1" s="1"/>
  <c r="J259" i="1" s="1"/>
  <c r="O163" i="3"/>
  <c r="F96" i="3"/>
  <c r="G44" i="3"/>
  <c r="G175" i="3"/>
  <c r="G174" i="3" s="1"/>
  <c r="L97" i="3"/>
  <c r="G159" i="3"/>
  <c r="G158" i="3" s="1"/>
  <c r="E261" i="3"/>
  <c r="E107" i="3"/>
  <c r="C204" i="3"/>
  <c r="C203" i="3" s="1"/>
  <c r="O205" i="3"/>
  <c r="O204" i="3" s="1"/>
  <c r="O203" i="3" s="1"/>
  <c r="C247" i="3"/>
  <c r="M50" i="1"/>
  <c r="I50" i="1"/>
  <c r="L34" i="1"/>
  <c r="G176" i="1"/>
  <c r="G175" i="1" s="1"/>
  <c r="I44" i="3"/>
  <c r="O52" i="3"/>
  <c r="D159" i="3"/>
  <c r="D158" i="3" s="1"/>
  <c r="J95" i="3"/>
  <c r="N96" i="3"/>
  <c r="M16" i="3"/>
  <c r="M15" i="3" s="1"/>
  <c r="K204" i="1"/>
  <c r="K203" i="1" s="1"/>
  <c r="K247" i="1"/>
  <c r="F110" i="1"/>
  <c r="F109" i="1" s="1"/>
  <c r="F261" i="1"/>
  <c r="O67" i="3"/>
  <c r="F49" i="3"/>
  <c r="H159" i="3"/>
  <c r="H158" i="3" s="1"/>
  <c r="J269" i="3"/>
  <c r="J268" i="3" s="1"/>
  <c r="J120" i="3"/>
  <c r="E175" i="3"/>
  <c r="E174" i="3" s="1"/>
  <c r="E45" i="1"/>
  <c r="F50" i="1"/>
  <c r="O68" i="1"/>
  <c r="C263" i="1"/>
  <c r="D254" i="1"/>
  <c r="G66" i="1"/>
  <c r="E262" i="1"/>
  <c r="K16" i="3"/>
  <c r="K15" i="3" s="1"/>
  <c r="D261" i="1"/>
  <c r="D260" i="1" s="1"/>
  <c r="D110" i="1"/>
  <c r="O45" i="3"/>
  <c r="H66" i="1"/>
  <c r="F161" i="1"/>
  <c r="F160" i="1" s="1"/>
  <c r="L194" i="1"/>
  <c r="L251" i="1"/>
  <c r="K100" i="1"/>
  <c r="O47" i="3"/>
  <c r="N263" i="3"/>
  <c r="O60" i="3"/>
  <c r="C59" i="3"/>
  <c r="I175" i="3"/>
  <c r="I174" i="3" s="1"/>
  <c r="K262" i="3"/>
  <c r="L49" i="3"/>
  <c r="L126" i="3"/>
  <c r="L125" i="3" s="1"/>
  <c r="E59" i="3"/>
  <c r="I95" i="3"/>
  <c r="I94" i="3" s="1"/>
  <c r="I27" i="3"/>
  <c r="D100" i="1"/>
  <c r="G99" i="1"/>
  <c r="O115" i="1"/>
  <c r="M16" i="1"/>
  <c r="M15" i="1" s="1"/>
  <c r="L98" i="1"/>
  <c r="L97" i="1" s="1"/>
  <c r="L28" i="1"/>
  <c r="M269" i="1"/>
  <c r="M268" i="1" s="1"/>
  <c r="M123" i="1"/>
  <c r="C161" i="1"/>
  <c r="C160" i="1" s="1"/>
  <c r="O162" i="1"/>
  <c r="O161" i="1" s="1"/>
  <c r="O160" i="1" s="1"/>
  <c r="D45" i="1"/>
  <c r="M263" i="3"/>
  <c r="N100" i="1"/>
  <c r="N28" i="1"/>
  <c r="F262" i="1"/>
  <c r="D161" i="1"/>
  <c r="D160" i="1" s="1"/>
  <c r="H16" i="3"/>
  <c r="H15" i="3" s="1"/>
  <c r="K93" i="1"/>
  <c r="K76" i="1"/>
  <c r="O61" i="1"/>
  <c r="O60" i="1" s="1"/>
  <c r="C60" i="1"/>
  <c r="N49" i="3"/>
  <c r="J263" i="3"/>
  <c r="O128" i="3"/>
  <c r="G269" i="3"/>
  <c r="G268" i="3" s="1"/>
  <c r="G120" i="3"/>
  <c r="K261" i="3"/>
  <c r="K107" i="3"/>
  <c r="C263" i="3"/>
  <c r="O112" i="3"/>
  <c r="L33" i="3"/>
  <c r="N99" i="1"/>
  <c r="O32" i="1"/>
  <c r="J28" i="1"/>
  <c r="G34" i="1"/>
  <c r="C44" i="3"/>
  <c r="D101" i="3"/>
  <c r="E71" i="3" s="1"/>
  <c r="E91" i="3" s="1"/>
  <c r="E101" i="3" s="1"/>
  <c r="F71" i="3" s="1"/>
  <c r="F91" i="3" s="1"/>
  <c r="F101" i="3" s="1"/>
  <c r="G71" i="3" s="1"/>
  <c r="G91" i="3" s="1"/>
  <c r="G101" i="3" s="1"/>
  <c r="H71" i="3" s="1"/>
  <c r="H91" i="3" s="1"/>
  <c r="H101" i="3" s="1"/>
  <c r="I71" i="3" s="1"/>
  <c r="I91" i="3" s="1"/>
  <c r="I101" i="3" s="1"/>
  <c r="J71" i="3" s="1"/>
  <c r="J91" i="3" s="1"/>
  <c r="J101" i="3" s="1"/>
  <c r="O47" i="1"/>
  <c r="L129" i="1"/>
  <c r="L128" i="1" s="1"/>
  <c r="C55" i="1"/>
  <c r="O56" i="1"/>
  <c r="O55" i="1" s="1"/>
  <c r="C262" i="1"/>
  <c r="O114" i="1"/>
  <c r="M59" i="3"/>
  <c r="G126" i="3"/>
  <c r="G125" i="3" s="1"/>
  <c r="G262" i="3"/>
  <c r="O61" i="3"/>
  <c r="C49" i="3"/>
  <c r="O50" i="3"/>
  <c r="O49" i="3" s="1"/>
  <c r="H100" i="1"/>
  <c r="C100" i="1"/>
  <c r="E261" i="1"/>
  <c r="E110" i="1"/>
  <c r="E109" i="1" s="1"/>
  <c r="D129" i="1"/>
  <c r="D128" i="1" s="1"/>
  <c r="I176" i="1"/>
  <c r="I175" i="1" s="1"/>
  <c r="N269" i="1"/>
  <c r="N268" i="1" s="1"/>
  <c r="N123" i="1"/>
  <c r="N109" i="1" s="1"/>
  <c r="M262" i="1"/>
  <c r="O148" i="1"/>
  <c r="O147" i="1" s="1"/>
  <c r="O146" i="1" s="1"/>
  <c r="C147" i="1"/>
  <c r="C146" i="1" s="1"/>
  <c r="J16" i="3"/>
  <c r="J15" i="3" s="1"/>
  <c r="I98" i="1"/>
  <c r="I28" i="1"/>
  <c r="G161" i="1"/>
  <c r="G160" i="1" s="1"/>
  <c r="O116" i="1"/>
  <c r="F276" i="1"/>
  <c r="F176" i="1"/>
  <c r="F175" i="1" s="1"/>
  <c r="D176" i="1"/>
  <c r="D175" i="1" s="1"/>
  <c r="O178" i="1"/>
  <c r="D96" i="3"/>
  <c r="H262" i="3"/>
  <c r="L159" i="3"/>
  <c r="L158" i="3" s="1"/>
  <c r="F269" i="3"/>
  <c r="F268" i="3" s="1"/>
  <c r="F120" i="3"/>
  <c r="M175" i="3"/>
  <c r="M174" i="3" s="1"/>
  <c r="D102" i="3"/>
  <c r="E72" i="3" s="1"/>
  <c r="E92" i="3" s="1"/>
  <c r="E102" i="3" s="1"/>
  <c r="F72" i="3" s="1"/>
  <c r="F92" i="3" s="1"/>
  <c r="F102" i="3" s="1"/>
  <c r="G72" i="3" s="1"/>
  <c r="G92" i="3" s="1"/>
  <c r="G102" i="3" s="1"/>
  <c r="H72" i="3" s="1"/>
  <c r="H92" i="3" s="1"/>
  <c r="H102" i="3" s="1"/>
  <c r="I72" i="3" s="1"/>
  <c r="I92" i="3" s="1"/>
  <c r="I102" i="3" s="1"/>
  <c r="J72" i="3" s="1"/>
  <c r="J92" i="3" s="1"/>
  <c r="J102" i="3" s="1"/>
  <c r="K72" i="3" s="1"/>
  <c r="L123" i="1"/>
  <c r="L269" i="1"/>
  <c r="L268" i="1" s="1"/>
  <c r="M28" i="1"/>
  <c r="N95" i="3"/>
  <c r="N94" i="3" s="1"/>
  <c r="N27" i="3"/>
  <c r="O77" i="1"/>
  <c r="O76" i="1" s="1"/>
  <c r="C93" i="1"/>
  <c r="C76" i="1"/>
  <c r="M34" i="1"/>
  <c r="K129" i="1"/>
  <c r="K128" i="1" s="1"/>
  <c r="C269" i="1"/>
  <c r="C123" i="1"/>
  <c r="O124" i="1"/>
  <c r="O123" i="1" s="1"/>
  <c r="N262" i="1"/>
  <c r="N260" i="1" s="1"/>
  <c r="N259" i="1" s="1"/>
  <c r="I45" i="1"/>
  <c r="N50" i="1"/>
  <c r="O110" i="3"/>
  <c r="O55" i="3"/>
  <c r="O54" i="3" s="1"/>
  <c r="C54" i="3"/>
  <c r="M95" i="3"/>
  <c r="M27" i="3"/>
  <c r="O121" i="3"/>
  <c r="O120" i="3" s="1"/>
  <c r="C269" i="3"/>
  <c r="C120" i="3"/>
  <c r="G261" i="3"/>
  <c r="G107" i="3"/>
  <c r="G106" i="3" s="1"/>
  <c r="H126" i="3"/>
  <c r="H125" i="3" s="1"/>
  <c r="M98" i="1"/>
  <c r="M97" i="1" s="1"/>
  <c r="K95" i="3"/>
  <c r="K94" i="3" s="1"/>
  <c r="K27" i="3"/>
  <c r="O130" i="3"/>
  <c r="G100" i="1"/>
  <c r="M129" i="1"/>
  <c r="M128" i="1" s="1"/>
  <c r="E129" i="1"/>
  <c r="E128" i="1" s="1"/>
  <c r="G110" i="1"/>
  <c r="G109" i="1" s="1"/>
  <c r="G261" i="1"/>
  <c r="G260" i="1" s="1"/>
  <c r="G259" i="1" s="1"/>
  <c r="O134" i="1"/>
  <c r="M176" i="1"/>
  <c r="M175" i="1" s="1"/>
  <c r="F27" i="3"/>
  <c r="F95" i="3"/>
  <c r="D44" i="3"/>
  <c r="I126" i="3"/>
  <c r="I125" i="3" s="1"/>
  <c r="O20" i="3"/>
  <c r="M97" i="3"/>
  <c r="H263" i="3"/>
  <c r="M269" i="3"/>
  <c r="M268" i="3" s="1"/>
  <c r="M120" i="3"/>
  <c r="G59" i="3"/>
  <c r="F28" i="1"/>
  <c r="O37" i="1"/>
  <c r="N16" i="1"/>
  <c r="N15" i="1" s="1"/>
  <c r="L194" i="3"/>
  <c r="L251" i="3"/>
  <c r="C282" i="3"/>
  <c r="D199" i="3"/>
  <c r="K262" i="1"/>
  <c r="I96" i="3"/>
  <c r="O69" i="1"/>
  <c r="J49" i="3"/>
  <c r="E27" i="3"/>
  <c r="E95" i="3"/>
  <c r="E16" i="3"/>
  <c r="E15" i="3" s="1"/>
  <c r="F16" i="3"/>
  <c r="F15" i="3" s="1"/>
  <c r="I97" i="3"/>
  <c r="H129" i="1"/>
  <c r="H128" i="1" s="1"/>
  <c r="F45" i="1"/>
  <c r="M64" i="3"/>
  <c r="K96" i="3"/>
  <c r="J175" i="3"/>
  <c r="J174" i="3" s="1"/>
  <c r="J97" i="3"/>
  <c r="M33" i="3"/>
  <c r="I159" i="3"/>
  <c r="I158" i="3" s="1"/>
  <c r="I269" i="1"/>
  <c r="I268" i="1" s="1"/>
  <c r="I123" i="1"/>
  <c r="O67" i="1"/>
  <c r="L100" i="1"/>
  <c r="G96" i="3"/>
  <c r="O31" i="3"/>
  <c r="C97" i="3"/>
  <c r="K269" i="3"/>
  <c r="K268" i="3" s="1"/>
  <c r="K120" i="3"/>
  <c r="E64" i="3"/>
  <c r="L263" i="1"/>
  <c r="O51" i="1"/>
  <c r="O50" i="1" s="1"/>
  <c r="J98" i="1"/>
  <c r="D251" i="1"/>
  <c r="D194" i="1"/>
  <c r="G49" i="3"/>
  <c r="O109" i="3"/>
  <c r="C143" i="3"/>
  <c r="C142" i="3" s="1"/>
  <c r="O144" i="3"/>
  <c r="O143" i="3" s="1"/>
  <c r="O142" i="3" s="1"/>
  <c r="M126" i="3"/>
  <c r="M125" i="3" s="1"/>
  <c r="O160" i="3"/>
  <c r="C159" i="3"/>
  <c r="C158" i="3" s="1"/>
  <c r="J50" i="1"/>
  <c r="J110" i="1"/>
  <c r="J109" i="1" s="1"/>
  <c r="F99" i="1"/>
  <c r="O99" i="1" s="1"/>
  <c r="J269" i="1"/>
  <c r="J268" i="1" s="1"/>
  <c r="D263" i="3"/>
  <c r="O138" i="3"/>
  <c r="O137" i="3" s="1"/>
  <c r="C137" i="3"/>
  <c r="O177" i="3"/>
  <c r="O175" i="3" s="1"/>
  <c r="O174" i="3" s="1"/>
  <c r="D175" i="3"/>
  <c r="D174" i="3" s="1"/>
  <c r="G98" i="1"/>
  <c r="O177" i="1"/>
  <c r="J176" i="1"/>
  <c r="J175" i="1" s="1"/>
  <c r="D120" i="3"/>
  <c r="D269" i="3"/>
  <c r="D268" i="3" s="1"/>
  <c r="I261" i="3"/>
  <c r="I260" i="3" s="1"/>
  <c r="I259" i="3" s="1"/>
  <c r="I107" i="3"/>
  <c r="I106" i="3" s="1"/>
  <c r="C90" i="3"/>
  <c r="C74" i="3"/>
  <c r="O75" i="3"/>
  <c r="O74" i="3" s="1"/>
  <c r="H44" i="3"/>
  <c r="O18" i="3"/>
  <c r="O133" i="1"/>
  <c r="E100" i="1"/>
  <c r="I99" i="1"/>
  <c r="H110" i="1"/>
  <c r="H109" i="1" s="1"/>
  <c r="H261" i="1"/>
  <c r="L261" i="3"/>
  <c r="L260" i="3" s="1"/>
  <c r="L259" i="3" s="1"/>
  <c r="L107" i="3"/>
  <c r="L106" i="3" s="1"/>
  <c r="E97" i="3"/>
  <c r="N175" i="3"/>
  <c r="N174" i="3" s="1"/>
  <c r="H95" i="3"/>
  <c r="H94" i="3" s="1"/>
  <c r="H27" i="3"/>
  <c r="D262" i="3"/>
  <c r="O35" i="3"/>
  <c r="F256" i="1"/>
  <c r="F98" i="1"/>
  <c r="O64" i="3"/>
  <c r="D95" i="3"/>
  <c r="D94" i="3" s="1"/>
  <c r="D27" i="3"/>
  <c r="H269" i="3"/>
  <c r="H268" i="3" s="1"/>
  <c r="H120" i="3"/>
  <c r="K49" i="3"/>
  <c r="O29" i="3"/>
  <c r="K33" i="3"/>
  <c r="G50" i="1"/>
  <c r="D16" i="1"/>
  <c r="D15" i="1" s="1"/>
  <c r="D28" i="1"/>
  <c r="D98" i="1"/>
  <c r="D97" i="1" s="1"/>
  <c r="K189" i="3"/>
  <c r="K188" i="3" s="1"/>
  <c r="K248" i="3"/>
  <c r="K276" i="3" s="1"/>
  <c r="L191" i="3" s="1"/>
  <c r="L248" i="3" s="1"/>
  <c r="L276" i="3" s="1"/>
  <c r="M191" i="3" s="1"/>
  <c r="M248" i="3" s="1"/>
  <c r="M276" i="3" s="1"/>
  <c r="N191" i="3" s="1"/>
  <c r="N248" i="3" s="1"/>
  <c r="N276" i="3" s="1"/>
  <c r="G129" i="1"/>
  <c r="G128" i="1" s="1"/>
  <c r="F33" i="3"/>
  <c r="D59" i="3"/>
  <c r="K50" i="1"/>
  <c r="E16" i="1"/>
  <c r="E15" i="1" s="1"/>
  <c r="O48" i="1"/>
  <c r="K34" i="1"/>
  <c r="C95" i="3" l="1"/>
  <c r="O28" i="3"/>
  <c r="O27" i="3" s="1"/>
  <c r="C27" i="3"/>
  <c r="C100" i="3"/>
  <c r="C89" i="3"/>
  <c r="C103" i="1"/>
  <c r="C92" i="1"/>
  <c r="D106" i="3"/>
  <c r="D260" i="3"/>
  <c r="D259" i="3" s="1"/>
  <c r="C246" i="1"/>
  <c r="C245" i="1" s="1"/>
  <c r="C275" i="1"/>
  <c r="E257" i="1"/>
  <c r="E198" i="1"/>
  <c r="C275" i="3"/>
  <c r="C246" i="3"/>
  <c r="C245" i="3" s="1"/>
  <c r="H106" i="3"/>
  <c r="O204" i="1"/>
  <c r="C203" i="1"/>
  <c r="O203" i="1" s="1"/>
  <c r="N97" i="1"/>
  <c r="O263" i="3"/>
  <c r="O263" i="1"/>
  <c r="H260" i="3"/>
  <c r="H259" i="3" s="1"/>
  <c r="C129" i="1"/>
  <c r="C128" i="1" s="1"/>
  <c r="O130" i="1"/>
  <c r="O129" i="1" s="1"/>
  <c r="O128" i="1" s="1"/>
  <c r="K106" i="3"/>
  <c r="E260" i="1"/>
  <c r="E259" i="1" s="1"/>
  <c r="K260" i="3"/>
  <c r="K259" i="3" s="1"/>
  <c r="E106" i="3"/>
  <c r="O17" i="3"/>
  <c r="O16" i="3" s="1"/>
  <c r="O15" i="3" s="1"/>
  <c r="C16" i="3"/>
  <c r="C15" i="3" s="1"/>
  <c r="O97" i="3"/>
  <c r="F97" i="1"/>
  <c r="E260" i="3"/>
  <c r="E259" i="3" s="1"/>
  <c r="J106" i="3"/>
  <c r="N106" i="3"/>
  <c r="F106" i="3"/>
  <c r="D198" i="3"/>
  <c r="D255" i="3"/>
  <c r="O176" i="1"/>
  <c r="O175" i="1" s="1"/>
  <c r="G97" i="1"/>
  <c r="L279" i="3"/>
  <c r="L250" i="3"/>
  <c r="O100" i="1"/>
  <c r="J260" i="3"/>
  <c r="J259" i="3" s="1"/>
  <c r="N260" i="3"/>
  <c r="N259" i="3" s="1"/>
  <c r="F259" i="3"/>
  <c r="O127" i="3"/>
  <c r="O126" i="3" s="1"/>
  <c r="O125" i="3" s="1"/>
  <c r="C126" i="3"/>
  <c r="C125" i="3" s="1"/>
  <c r="D279" i="3"/>
  <c r="D250" i="3"/>
  <c r="C33" i="3"/>
  <c r="O34" i="3"/>
  <c r="O33" i="3" s="1"/>
  <c r="O66" i="1"/>
  <c r="G260" i="3"/>
  <c r="G259" i="3" s="1"/>
  <c r="C261" i="1"/>
  <c r="O111" i="1"/>
  <c r="O110" i="1" s="1"/>
  <c r="O109" i="1" s="1"/>
  <c r="C110" i="1"/>
  <c r="C109" i="1" s="1"/>
  <c r="L94" i="3"/>
  <c r="F284" i="1"/>
  <c r="C268" i="3"/>
  <c r="O269" i="3"/>
  <c r="O268" i="3" s="1"/>
  <c r="K95" i="1"/>
  <c r="K105" i="1" s="1"/>
  <c r="L74" i="1" s="1"/>
  <c r="L95" i="1" s="1"/>
  <c r="L105" i="1" s="1"/>
  <c r="M74" i="1" s="1"/>
  <c r="M95" i="1" s="1"/>
  <c r="M105" i="1" s="1"/>
  <c r="N74" i="1" s="1"/>
  <c r="N95" i="1" s="1"/>
  <c r="N105" i="1" s="1"/>
  <c r="K71" i="1"/>
  <c r="C16" i="1"/>
  <c r="C15" i="1" s="1"/>
  <c r="O96" i="3"/>
  <c r="M94" i="3"/>
  <c r="F260" i="1"/>
  <c r="F259" i="1" s="1"/>
  <c r="O262" i="3"/>
  <c r="K92" i="3"/>
  <c r="K102" i="3" s="1"/>
  <c r="L72" i="3" s="1"/>
  <c r="L92" i="3" s="1"/>
  <c r="L102" i="3" s="1"/>
  <c r="M72" i="3" s="1"/>
  <c r="M92" i="3" s="1"/>
  <c r="M102" i="3" s="1"/>
  <c r="N72" i="3" s="1"/>
  <c r="N92" i="3" s="1"/>
  <c r="N102" i="3" s="1"/>
  <c r="K69" i="3"/>
  <c r="K103" i="1"/>
  <c r="K92" i="1"/>
  <c r="O59" i="3"/>
  <c r="M109" i="1"/>
  <c r="G94" i="3"/>
  <c r="F16" i="1"/>
  <c r="F15" i="1" s="1"/>
  <c r="O262" i="1"/>
  <c r="I16" i="1"/>
  <c r="I15" i="1" s="1"/>
  <c r="K246" i="1"/>
  <c r="K275" i="1"/>
  <c r="M260" i="1"/>
  <c r="M259" i="1" s="1"/>
  <c r="E97" i="1"/>
  <c r="G16" i="1"/>
  <c r="G15" i="1" s="1"/>
  <c r="O159" i="3"/>
  <c r="O158" i="3" s="1"/>
  <c r="H260" i="1"/>
  <c r="H259" i="1" s="1"/>
  <c r="K275" i="3"/>
  <c r="K246" i="3"/>
  <c r="K245" i="3" s="1"/>
  <c r="C98" i="1"/>
  <c r="O29" i="1"/>
  <c r="O28" i="1" s="1"/>
  <c r="C28" i="1"/>
  <c r="M259" i="3"/>
  <c r="K100" i="3"/>
  <c r="H16" i="1"/>
  <c r="H15" i="1" s="1"/>
  <c r="L279" i="1"/>
  <c r="L250" i="1"/>
  <c r="F94" i="3"/>
  <c r="K260" i="1"/>
  <c r="K259" i="1" s="1"/>
  <c r="J94" i="3"/>
  <c r="K97" i="1"/>
  <c r="C261" i="3"/>
  <c r="C107" i="3"/>
  <c r="C106" i="3" s="1"/>
  <c r="O108" i="3"/>
  <c r="O107" i="3" s="1"/>
  <c r="O106" i="3" s="1"/>
  <c r="I97" i="1"/>
  <c r="O269" i="1"/>
  <c r="O268" i="1" s="1"/>
  <c r="C268" i="1"/>
  <c r="L109" i="1"/>
  <c r="D250" i="1"/>
  <c r="D279" i="1"/>
  <c r="H97" i="1"/>
  <c r="I109" i="1"/>
  <c r="C34" i="1"/>
  <c r="O35" i="1"/>
  <c r="O34" i="1" s="1"/>
  <c r="O44" i="3"/>
  <c r="D109" i="1"/>
  <c r="L260" i="1"/>
  <c r="L259" i="1" s="1"/>
  <c r="D259" i="1"/>
  <c r="J97" i="1"/>
  <c r="E94" i="3"/>
  <c r="E195" i="3" l="1"/>
  <c r="D278" i="3"/>
  <c r="E285" i="1"/>
  <c r="E254" i="1"/>
  <c r="D283" i="3"/>
  <c r="D254" i="3"/>
  <c r="C274" i="3"/>
  <c r="C273" i="3" s="1"/>
  <c r="D190" i="3"/>
  <c r="O98" i="1"/>
  <c r="O97" i="1" s="1"/>
  <c r="C97" i="1"/>
  <c r="O17" i="1"/>
  <c r="O16" i="1" s="1"/>
  <c r="O15" i="1" s="1"/>
  <c r="K89" i="3"/>
  <c r="M195" i="3"/>
  <c r="L278" i="3"/>
  <c r="K274" i="1"/>
  <c r="L191" i="1"/>
  <c r="C260" i="3"/>
  <c r="C259" i="3" s="1"/>
  <c r="O261" i="3"/>
  <c r="O260" i="3" s="1"/>
  <c r="O259" i="3" s="1"/>
  <c r="C274" i="1"/>
  <c r="C273" i="1" s="1"/>
  <c r="D191" i="1"/>
  <c r="K274" i="3"/>
  <c r="K273" i="3" s="1"/>
  <c r="L190" i="3"/>
  <c r="D70" i="3"/>
  <c r="C99" i="3"/>
  <c r="O261" i="1"/>
  <c r="O260" i="1" s="1"/>
  <c r="O259" i="1" s="1"/>
  <c r="C260" i="1"/>
  <c r="C259" i="1" s="1"/>
  <c r="K102" i="1"/>
  <c r="L72" i="1"/>
  <c r="L278" i="1"/>
  <c r="M195" i="1"/>
  <c r="K99" i="3"/>
  <c r="L70" i="3"/>
  <c r="C102" i="1"/>
  <c r="D72" i="1"/>
  <c r="G200" i="1"/>
  <c r="D278" i="1"/>
  <c r="E195" i="1"/>
  <c r="O95" i="3"/>
  <c r="O94" i="3" s="1"/>
  <c r="C94" i="3"/>
  <c r="D90" i="3" l="1"/>
  <c r="D69" i="3"/>
  <c r="L247" i="3"/>
  <c r="L189" i="3"/>
  <c r="L188" i="3" s="1"/>
  <c r="D190" i="1"/>
  <c r="D189" i="1" s="1"/>
  <c r="D247" i="1"/>
  <c r="L190" i="1"/>
  <c r="L189" i="1" s="1"/>
  <c r="L247" i="1"/>
  <c r="M251" i="3"/>
  <c r="M194" i="3"/>
  <c r="E194" i="1"/>
  <c r="E251" i="1"/>
  <c r="D247" i="3"/>
  <c r="D189" i="3"/>
  <c r="D188" i="3" s="1"/>
  <c r="G256" i="1"/>
  <c r="D71" i="1"/>
  <c r="D93" i="1"/>
  <c r="D282" i="3"/>
  <c r="E199" i="3"/>
  <c r="L90" i="3"/>
  <c r="L69" i="3"/>
  <c r="F201" i="1"/>
  <c r="E282" i="1"/>
  <c r="M194" i="1"/>
  <c r="M251" i="1"/>
  <c r="L71" i="1"/>
  <c r="L93" i="1"/>
  <c r="E251" i="3"/>
  <c r="E194" i="3"/>
  <c r="M279" i="1" l="1"/>
  <c r="M250" i="1"/>
  <c r="F257" i="1"/>
  <c r="F198" i="1"/>
  <c r="L100" i="3"/>
  <c r="L89" i="3"/>
  <c r="E198" i="3"/>
  <c r="E255" i="3"/>
  <c r="D275" i="3"/>
  <c r="D246" i="3"/>
  <c r="D245" i="3" s="1"/>
  <c r="E250" i="1"/>
  <c r="E279" i="1"/>
  <c r="M279" i="3"/>
  <c r="M250" i="3"/>
  <c r="G284" i="1"/>
  <c r="L275" i="1"/>
  <c r="L246" i="1"/>
  <c r="D246" i="1"/>
  <c r="D245" i="1" s="1"/>
  <c r="D275" i="1"/>
  <c r="D103" i="1"/>
  <c r="D92" i="1"/>
  <c r="L246" i="3"/>
  <c r="L245" i="3" s="1"/>
  <c r="L275" i="3"/>
  <c r="E279" i="3"/>
  <c r="E250" i="3"/>
  <c r="L103" i="1"/>
  <c r="L92" i="1"/>
  <c r="D100" i="3"/>
  <c r="D89" i="3"/>
  <c r="F195" i="3" l="1"/>
  <c r="E278" i="3"/>
  <c r="L274" i="1"/>
  <c r="M191" i="1"/>
  <c r="M72" i="1"/>
  <c r="L102" i="1"/>
  <c r="L274" i="3"/>
  <c r="L273" i="3" s="1"/>
  <c r="M190" i="3"/>
  <c r="D102" i="1"/>
  <c r="E72" i="1"/>
  <c r="D274" i="1"/>
  <c r="D273" i="1" s="1"/>
  <c r="E191" i="1"/>
  <c r="H200" i="1"/>
  <c r="M278" i="3"/>
  <c r="N195" i="3"/>
  <c r="E278" i="1"/>
  <c r="F195" i="1"/>
  <c r="D274" i="3"/>
  <c r="D273" i="3" s="1"/>
  <c r="E190" i="3"/>
  <c r="E283" i="3"/>
  <c r="E254" i="3"/>
  <c r="L99" i="3"/>
  <c r="M70" i="3"/>
  <c r="F285" i="1"/>
  <c r="F254" i="1"/>
  <c r="E70" i="3"/>
  <c r="D99" i="3"/>
  <c r="M278" i="1"/>
  <c r="N195" i="1"/>
  <c r="M90" i="3" l="1"/>
  <c r="M69" i="3"/>
  <c r="H256" i="1"/>
  <c r="E189" i="3"/>
  <c r="E188" i="3" s="1"/>
  <c r="E247" i="3"/>
  <c r="E190" i="1"/>
  <c r="E189" i="1" s="1"/>
  <c r="E247" i="1"/>
  <c r="E90" i="3"/>
  <c r="E69" i="3"/>
  <c r="M189" i="3"/>
  <c r="M188" i="3" s="1"/>
  <c r="M247" i="3"/>
  <c r="M93" i="1"/>
  <c r="M71" i="1"/>
  <c r="M190" i="1"/>
  <c r="M189" i="1" s="1"/>
  <c r="M247" i="1"/>
  <c r="E282" i="3"/>
  <c r="F199" i="3"/>
  <c r="E93" i="1"/>
  <c r="E71" i="1"/>
  <c r="F251" i="1"/>
  <c r="F194" i="1"/>
  <c r="N194" i="1"/>
  <c r="N251" i="1"/>
  <c r="N194" i="3"/>
  <c r="N251" i="3"/>
  <c r="F251" i="3"/>
  <c r="F194" i="3"/>
  <c r="G201" i="1"/>
  <c r="F282" i="1"/>
  <c r="F279" i="3" l="1"/>
  <c r="F250" i="3"/>
  <c r="N279" i="3"/>
  <c r="N278" i="3" s="1"/>
  <c r="N250" i="3"/>
  <c r="N279" i="1"/>
  <c r="N278" i="1" s="1"/>
  <c r="N250" i="1"/>
  <c r="F279" i="1"/>
  <c r="F250" i="1"/>
  <c r="E103" i="1"/>
  <c r="E92" i="1"/>
  <c r="F198" i="3"/>
  <c r="F255" i="3"/>
  <c r="M275" i="1"/>
  <c r="M246" i="1"/>
  <c r="M103" i="1"/>
  <c r="M92" i="1"/>
  <c r="M275" i="3"/>
  <c r="M246" i="3"/>
  <c r="M245" i="3" s="1"/>
  <c r="E100" i="3"/>
  <c r="E89" i="3"/>
  <c r="E246" i="1"/>
  <c r="E245" i="1" s="1"/>
  <c r="E275" i="1"/>
  <c r="E275" i="3"/>
  <c r="E246" i="3"/>
  <c r="E245" i="3" s="1"/>
  <c r="H284" i="1"/>
  <c r="G257" i="1"/>
  <c r="G198" i="1"/>
  <c r="M100" i="3"/>
  <c r="M89" i="3"/>
  <c r="G285" i="1" l="1"/>
  <c r="G254" i="1"/>
  <c r="I200" i="1"/>
  <c r="E274" i="3"/>
  <c r="E273" i="3" s="1"/>
  <c r="F190" i="3"/>
  <c r="F191" i="1"/>
  <c r="E274" i="1"/>
  <c r="E273" i="1" s="1"/>
  <c r="F70" i="3"/>
  <c r="E99" i="3"/>
  <c r="M274" i="3"/>
  <c r="M273" i="3" s="1"/>
  <c r="N190" i="3"/>
  <c r="M102" i="1"/>
  <c r="N72" i="1"/>
  <c r="M274" i="1"/>
  <c r="N191" i="1"/>
  <c r="F283" i="3"/>
  <c r="F254" i="3"/>
  <c r="E102" i="1"/>
  <c r="F72" i="1"/>
  <c r="F278" i="1"/>
  <c r="G195" i="1"/>
  <c r="M99" i="3"/>
  <c r="N70" i="3"/>
  <c r="G195" i="3"/>
  <c r="F278" i="3"/>
  <c r="G251" i="3" l="1"/>
  <c r="G194" i="3"/>
  <c r="N90" i="3"/>
  <c r="N69" i="3"/>
  <c r="G251" i="1"/>
  <c r="G194" i="1"/>
  <c r="F93" i="1"/>
  <c r="F71" i="1"/>
  <c r="F282" i="3"/>
  <c r="G199" i="3"/>
  <c r="N93" i="1"/>
  <c r="N71" i="1"/>
  <c r="F69" i="3"/>
  <c r="F90" i="3"/>
  <c r="F247" i="1"/>
  <c r="F190" i="1"/>
  <c r="F189" i="1" s="1"/>
  <c r="N190" i="1"/>
  <c r="N189" i="1" s="1"/>
  <c r="N247" i="1"/>
  <c r="N189" i="3"/>
  <c r="N188" i="3" s="1"/>
  <c r="N247" i="3"/>
  <c r="F189" i="3"/>
  <c r="F188" i="3" s="1"/>
  <c r="F247" i="3"/>
  <c r="I256" i="1"/>
  <c r="H201" i="1"/>
  <c r="G282" i="1"/>
  <c r="H257" i="1" l="1"/>
  <c r="H198" i="1"/>
  <c r="N275" i="3"/>
  <c r="N274" i="3" s="1"/>
  <c r="N273" i="3" s="1"/>
  <c r="N246" i="3"/>
  <c r="N245" i="3" s="1"/>
  <c r="I284" i="1"/>
  <c r="F275" i="3"/>
  <c r="F246" i="3"/>
  <c r="F245" i="3" s="1"/>
  <c r="N246" i="1"/>
  <c r="N275" i="1"/>
  <c r="N274" i="1" s="1"/>
  <c r="F246" i="1"/>
  <c r="F245" i="1" s="1"/>
  <c r="F275" i="1"/>
  <c r="F100" i="3"/>
  <c r="F89" i="3"/>
  <c r="N92" i="1"/>
  <c r="N103" i="1"/>
  <c r="N102" i="1" s="1"/>
  <c r="G198" i="3"/>
  <c r="G255" i="3"/>
  <c r="F103" i="1"/>
  <c r="F92" i="1"/>
  <c r="G279" i="1"/>
  <c r="G250" i="1"/>
  <c r="N100" i="3"/>
  <c r="N99" i="3" s="1"/>
  <c r="N89" i="3"/>
  <c r="G279" i="3"/>
  <c r="G250" i="3"/>
  <c r="H195" i="3" l="1"/>
  <c r="G278" i="3"/>
  <c r="G278" i="1"/>
  <c r="H195" i="1"/>
  <c r="F102" i="1"/>
  <c r="G72" i="1"/>
  <c r="G283" i="3"/>
  <c r="G254" i="3"/>
  <c r="G70" i="3"/>
  <c r="F99" i="3"/>
  <c r="F274" i="1"/>
  <c r="F273" i="1" s="1"/>
  <c r="G191" i="1"/>
  <c r="G190" i="3"/>
  <c r="F274" i="3"/>
  <c r="F273" i="3" s="1"/>
  <c r="J200" i="1"/>
  <c r="H285" i="1"/>
  <c r="H254" i="1"/>
  <c r="I201" i="1" l="1"/>
  <c r="H282" i="1"/>
  <c r="J256" i="1"/>
  <c r="G189" i="3"/>
  <c r="G188" i="3" s="1"/>
  <c r="G247" i="3"/>
  <c r="G247" i="1"/>
  <c r="G190" i="1"/>
  <c r="G189" i="1" s="1"/>
  <c r="G69" i="3"/>
  <c r="G90" i="3"/>
  <c r="G282" i="3"/>
  <c r="H199" i="3"/>
  <c r="G93" i="1"/>
  <c r="G71" i="1"/>
  <c r="H251" i="1"/>
  <c r="H194" i="1"/>
  <c r="H251" i="3"/>
  <c r="H194" i="3"/>
  <c r="H279" i="3" l="1"/>
  <c r="H250" i="3"/>
  <c r="H250" i="1"/>
  <c r="H279" i="1"/>
  <c r="G103" i="1"/>
  <c r="G92" i="1"/>
  <c r="H198" i="3"/>
  <c r="H255" i="3"/>
  <c r="G100" i="3"/>
  <c r="G89" i="3"/>
  <c r="G275" i="1"/>
  <c r="G246" i="1"/>
  <c r="G245" i="1" s="1"/>
  <c r="G275" i="3"/>
  <c r="G246" i="3"/>
  <c r="G245" i="3" s="1"/>
  <c r="J284" i="1"/>
  <c r="I257" i="1"/>
  <c r="I198" i="1"/>
  <c r="I285" i="1" l="1"/>
  <c r="I254" i="1"/>
  <c r="H283" i="3"/>
  <c r="H254" i="3"/>
  <c r="K200" i="1"/>
  <c r="H190" i="3"/>
  <c r="G274" i="3"/>
  <c r="G273" i="3" s="1"/>
  <c r="G99" i="3"/>
  <c r="H70" i="3"/>
  <c r="G102" i="1"/>
  <c r="H72" i="1"/>
  <c r="G274" i="1"/>
  <c r="G273" i="1" s="1"/>
  <c r="H191" i="1"/>
  <c r="I195" i="1"/>
  <c r="H278" i="1"/>
  <c r="I195" i="3"/>
  <c r="H278" i="3"/>
  <c r="I251" i="3" l="1"/>
  <c r="I194" i="3"/>
  <c r="I251" i="1"/>
  <c r="I194" i="1"/>
  <c r="H190" i="1"/>
  <c r="H189" i="1" s="1"/>
  <c r="H247" i="1"/>
  <c r="H93" i="1"/>
  <c r="H71" i="1"/>
  <c r="H69" i="3"/>
  <c r="H90" i="3"/>
  <c r="H189" i="3"/>
  <c r="H188" i="3" s="1"/>
  <c r="H247" i="3"/>
  <c r="K256" i="1"/>
  <c r="H282" i="3"/>
  <c r="I199" i="3"/>
  <c r="J201" i="1"/>
  <c r="I282" i="1"/>
  <c r="J257" i="1" l="1"/>
  <c r="J198" i="1"/>
  <c r="K284" i="1"/>
  <c r="H103" i="1"/>
  <c r="H92" i="1"/>
  <c r="H100" i="3"/>
  <c r="H89" i="3"/>
  <c r="I250" i="1"/>
  <c r="I279" i="1"/>
  <c r="I255" i="3"/>
  <c r="I198" i="3"/>
  <c r="H275" i="3"/>
  <c r="H246" i="3"/>
  <c r="H245" i="3" s="1"/>
  <c r="H275" i="1"/>
  <c r="H246" i="1"/>
  <c r="H245" i="1" s="1"/>
  <c r="I279" i="3"/>
  <c r="I250" i="3"/>
  <c r="J195" i="3" l="1"/>
  <c r="I278" i="3"/>
  <c r="I191" i="1"/>
  <c r="H274" i="1"/>
  <c r="H273" i="1" s="1"/>
  <c r="H274" i="3"/>
  <c r="H273" i="3" s="1"/>
  <c r="I190" i="3"/>
  <c r="I283" i="3"/>
  <c r="I254" i="3"/>
  <c r="I278" i="1"/>
  <c r="J195" i="1"/>
  <c r="H99" i="3"/>
  <c r="I70" i="3"/>
  <c r="H102" i="1"/>
  <c r="I72" i="1"/>
  <c r="L200" i="1"/>
  <c r="J285" i="1"/>
  <c r="J254" i="1"/>
  <c r="K201" i="1" l="1"/>
  <c r="J282" i="1"/>
  <c r="L256" i="1"/>
  <c r="I71" i="1"/>
  <c r="I93" i="1"/>
  <c r="I69" i="3"/>
  <c r="I90" i="3"/>
  <c r="J251" i="1"/>
  <c r="J194" i="1"/>
  <c r="I282" i="3"/>
  <c r="J199" i="3"/>
  <c r="I189" i="3"/>
  <c r="I188" i="3" s="1"/>
  <c r="I247" i="3"/>
  <c r="I190" i="1"/>
  <c r="I189" i="1" s="1"/>
  <c r="I247" i="1"/>
  <c r="J251" i="3"/>
  <c r="J194" i="3"/>
  <c r="I275" i="1" l="1"/>
  <c r="I246" i="1"/>
  <c r="I245" i="1" s="1"/>
  <c r="J279" i="3"/>
  <c r="J278" i="3" s="1"/>
  <c r="J250" i="3"/>
  <c r="I275" i="3"/>
  <c r="I246" i="3"/>
  <c r="I245" i="3" s="1"/>
  <c r="J255" i="3"/>
  <c r="J198" i="3"/>
  <c r="I103" i="1"/>
  <c r="I92" i="1"/>
  <c r="L284" i="1"/>
  <c r="J250" i="1"/>
  <c r="J279" i="1"/>
  <c r="J278" i="1" s="1"/>
  <c r="I100" i="3"/>
  <c r="I89" i="3"/>
  <c r="K257" i="1"/>
  <c r="K198" i="1"/>
  <c r="I99" i="3" l="1"/>
  <c r="J70" i="3"/>
  <c r="I102" i="1"/>
  <c r="J72" i="1"/>
  <c r="J254" i="3"/>
  <c r="J283" i="3"/>
  <c r="M200" i="1"/>
  <c r="J190" i="3"/>
  <c r="I274" i="3"/>
  <c r="I273" i="3" s="1"/>
  <c r="K285" i="1"/>
  <c r="K254" i="1"/>
  <c r="K245" i="1" s="1"/>
  <c r="I274" i="1"/>
  <c r="I273" i="1" s="1"/>
  <c r="J191" i="1"/>
  <c r="M256" i="1" l="1"/>
  <c r="J190" i="1"/>
  <c r="J189" i="1" s="1"/>
  <c r="J247" i="1"/>
  <c r="L201" i="1"/>
  <c r="K282" i="1"/>
  <c r="K273" i="1" s="1"/>
  <c r="J71" i="1"/>
  <c r="J93" i="1"/>
  <c r="J189" i="3"/>
  <c r="J188" i="3" s="1"/>
  <c r="J247" i="3"/>
  <c r="J282" i="3"/>
  <c r="K199" i="3"/>
  <c r="J69" i="3"/>
  <c r="J90" i="3"/>
  <c r="K255" i="3" l="1"/>
  <c r="K198" i="3"/>
  <c r="J275" i="3"/>
  <c r="J274" i="3" s="1"/>
  <c r="J273" i="3" s="1"/>
  <c r="J246" i="3"/>
  <c r="J245" i="3" s="1"/>
  <c r="J103" i="1"/>
  <c r="J102" i="1" s="1"/>
  <c r="J92" i="1"/>
  <c r="L257" i="1"/>
  <c r="L198" i="1"/>
  <c r="J100" i="3"/>
  <c r="J99" i="3" s="1"/>
  <c r="J89" i="3"/>
  <c r="J275" i="1"/>
  <c r="J274" i="1" s="1"/>
  <c r="J273" i="1" s="1"/>
  <c r="J246" i="1"/>
  <c r="J245" i="1" s="1"/>
  <c r="M284" i="1"/>
  <c r="N200" i="1" l="1"/>
  <c r="L285" i="1"/>
  <c r="L254" i="1"/>
  <c r="L245" i="1" s="1"/>
  <c r="K283" i="3"/>
  <c r="K254" i="3"/>
  <c r="K282" i="3" l="1"/>
  <c r="L199" i="3"/>
  <c r="M201" i="1"/>
  <c r="L282" i="1"/>
  <c r="L273" i="1" s="1"/>
  <c r="N256" i="1"/>
  <c r="N284" i="1" l="1"/>
  <c r="M257" i="1"/>
  <c r="M198" i="1"/>
  <c r="L255" i="3"/>
  <c r="L198" i="3"/>
  <c r="L283" i="3" l="1"/>
  <c r="L254" i="3"/>
  <c r="M285" i="1"/>
  <c r="M254" i="1"/>
  <c r="M245" i="1" s="1"/>
  <c r="N201" i="1" l="1"/>
  <c r="M282" i="1"/>
  <c r="M273" i="1" s="1"/>
  <c r="L282" i="3"/>
  <c r="M199" i="3"/>
  <c r="M255" i="3" l="1"/>
  <c r="M198" i="3"/>
  <c r="N257" i="1"/>
  <c r="N198" i="1"/>
  <c r="N285" i="1" l="1"/>
  <c r="N282" i="1" s="1"/>
  <c r="N273" i="1" s="1"/>
  <c r="N254" i="1"/>
  <c r="N245" i="1" s="1"/>
  <c r="M254" i="3"/>
  <c r="M283" i="3"/>
  <c r="N199" i="3" l="1"/>
  <c r="M282" i="3"/>
  <c r="N255" i="3" l="1"/>
  <c r="N198" i="3"/>
  <c r="N283" i="3" l="1"/>
  <c r="N282" i="3" s="1"/>
  <c r="N254" i="3"/>
</calcChain>
</file>

<file path=xl/sharedStrings.xml><?xml version="1.0" encoding="utf-8"?>
<sst xmlns="http://schemas.openxmlformats.org/spreadsheetml/2006/main" count="560" uniqueCount="97">
  <si>
    <t>Cifras Preliminares en Millones de Dólares Estadounidenses (USD)</t>
  </si>
  <si>
    <t>CONCEPTOS</t>
  </si>
  <si>
    <t>ENE</t>
  </si>
  <si>
    <t>FEB</t>
  </si>
  <si>
    <t>MAR</t>
  </si>
  <si>
    <t>ABR</t>
  </si>
  <si>
    <t>MAY</t>
  </si>
  <si>
    <t>JUN</t>
  </si>
  <si>
    <t>JUL</t>
  </si>
  <si>
    <t>AGO</t>
  </si>
  <si>
    <t>SEP</t>
  </si>
  <si>
    <t>OCT</t>
  </si>
  <si>
    <t>NOV</t>
  </si>
  <si>
    <t>DIC</t>
  </si>
  <si>
    <t>Total</t>
  </si>
  <si>
    <t>DESEMBOLSOS</t>
  </si>
  <si>
    <t>I.- Desembolsos recibidos</t>
  </si>
  <si>
    <t xml:space="preserve">      Gobierno Central</t>
  </si>
  <si>
    <t xml:space="preserve">  Proyectos de Inversión</t>
  </si>
  <si>
    <t xml:space="preserve">           De los Cuales : Intereses y Comisiones Capitalizados</t>
  </si>
  <si>
    <t xml:space="preserve">  Apoyo presupuestario (Incluye Petrocaribe Preliminar)</t>
  </si>
  <si>
    <t xml:space="preserve">  Resto del sector Público no financiero</t>
  </si>
  <si>
    <t>PRINCIPAL</t>
  </si>
  <si>
    <t>-II</t>
  </si>
  <si>
    <t>II.- Vencimientos  Regulares  Principal</t>
  </si>
  <si>
    <t>Gobierno Central</t>
  </si>
  <si>
    <t>De los cuales: Bonos</t>
  </si>
  <si>
    <t>Resto del sector Público no financiero</t>
  </si>
  <si>
    <t>Sector Privado Garantizado</t>
  </si>
  <si>
    <t>-III</t>
  </si>
  <si>
    <t>III.- Pagos del período Principal</t>
  </si>
  <si>
    <t>IV.- Prepago del Período de principal</t>
  </si>
  <si>
    <t>-IV</t>
  </si>
  <si>
    <t>-V</t>
  </si>
  <si>
    <t>V.- Cesión de Crédito</t>
  </si>
  <si>
    <t>-VI</t>
  </si>
  <si>
    <t>VI.- Descuento de principal</t>
  </si>
  <si>
    <t>-VII</t>
  </si>
  <si>
    <t>VII.- Renegociaciones del Período de principal</t>
  </si>
  <si>
    <t>-VIII</t>
  </si>
  <si>
    <t>VIII.- Condonaciones del Período de principal</t>
  </si>
  <si>
    <t xml:space="preserve">      De los cuales: Bonos </t>
  </si>
  <si>
    <t>-IX</t>
  </si>
  <si>
    <r>
      <t xml:space="preserve">IX.- </t>
    </r>
    <r>
      <rPr>
        <b/>
        <u/>
        <sz val="11"/>
        <color indexed="8"/>
        <rFont val="Arial"/>
        <family val="2"/>
      </rPr>
      <t>Nuevos</t>
    </r>
    <r>
      <rPr>
        <b/>
        <sz val="11"/>
        <color indexed="8"/>
        <rFont val="Arial"/>
        <family val="2"/>
      </rPr>
      <t xml:space="preserve"> Atrasos de principal del Período (</t>
    </r>
    <r>
      <rPr>
        <b/>
        <u val="singleAccounting"/>
        <sz val="11"/>
        <color indexed="8"/>
        <rFont val="Arial"/>
        <family val="2"/>
      </rPr>
      <t>No pagados</t>
    </r>
    <r>
      <rPr>
        <b/>
        <sz val="11"/>
        <color indexed="8"/>
        <rFont val="Arial"/>
        <family val="2"/>
      </rPr>
      <t>)</t>
    </r>
  </si>
  <si>
    <t>X.-Atrasos al inicio del período de principal</t>
  </si>
  <si>
    <t>-XI</t>
  </si>
  <si>
    <t>XI.-  Pagos de atrasos al inicio del período de principal</t>
  </si>
  <si>
    <t>XII.- Renegociaciones de Períodos Anteriores de principal</t>
  </si>
  <si>
    <t>XIII.-  Condonaciones de Períodos Anteriores de  principal</t>
  </si>
  <si>
    <t>XIV.-   Atrasos pendientes períodos anteriores de principal</t>
  </si>
  <si>
    <t>XV.-Ajustes por tipo de cambio de principal</t>
  </si>
  <si>
    <t>XVI.- Atrasos al final del período de principal</t>
  </si>
  <si>
    <t>INTERESES</t>
  </si>
  <si>
    <t>XVII.- Vencimientos  Regulares  Intereses</t>
  </si>
  <si>
    <t xml:space="preserve">     Gobierno Central</t>
  </si>
  <si>
    <t>-XVII</t>
  </si>
  <si>
    <t>Intereses</t>
  </si>
  <si>
    <t>De los cuales:  Intereses capitalizados</t>
  </si>
  <si>
    <t>Intereses por mora</t>
  </si>
  <si>
    <t>Comisiones</t>
  </si>
  <si>
    <t>-C</t>
  </si>
  <si>
    <t>-CP</t>
  </si>
  <si>
    <t>De los cuales:  Comisiones capitalizadas</t>
  </si>
  <si>
    <t xml:space="preserve">    Resto del sector Público no financiero</t>
  </si>
  <si>
    <t>-SPG</t>
  </si>
  <si>
    <t>XVIII.-Pagos de intereses del período</t>
  </si>
  <si>
    <t>-XVIII</t>
  </si>
  <si>
    <t>Pre</t>
  </si>
  <si>
    <t xml:space="preserve"> Intereses devengados por prepago de principal</t>
  </si>
  <si>
    <t>-XIX</t>
  </si>
  <si>
    <t>XIX.-Renegociaciones de intereses del Período</t>
  </si>
  <si>
    <t xml:space="preserve">Sector Privado Garantizado </t>
  </si>
  <si>
    <t xml:space="preserve">XX.- Condonaciones  de intereses del Períodos </t>
  </si>
  <si>
    <t>-XX</t>
  </si>
  <si>
    <t xml:space="preserve"> Descuento de Intereses</t>
  </si>
  <si>
    <t xml:space="preserve"> Resto del sector Público no financiero</t>
  </si>
  <si>
    <r>
      <t>XXI.-</t>
    </r>
    <r>
      <rPr>
        <b/>
        <u/>
        <sz val="11"/>
        <color indexed="8"/>
        <rFont val="Arial"/>
        <family val="2"/>
      </rPr>
      <t>Nuevos</t>
    </r>
    <r>
      <rPr>
        <b/>
        <sz val="11"/>
        <color indexed="8"/>
        <rFont val="Arial"/>
        <family val="2"/>
      </rPr>
      <t xml:space="preserve"> Atrasos Intereses del Período (</t>
    </r>
    <r>
      <rPr>
        <b/>
        <u/>
        <sz val="11"/>
        <color indexed="8"/>
        <rFont val="Arial"/>
        <family val="2"/>
      </rPr>
      <t>Venc. no pagados</t>
    </r>
    <r>
      <rPr>
        <b/>
        <sz val="11"/>
        <color indexed="8"/>
        <rFont val="Arial"/>
        <family val="2"/>
      </rPr>
      <t>)</t>
    </r>
  </si>
  <si>
    <t>-XXI</t>
  </si>
  <si>
    <t>XXII.-Atrasos de intereses al inicio del período</t>
  </si>
  <si>
    <t>XXIII.-Pagos de atrasos de intereses al inicio del período</t>
  </si>
  <si>
    <t>-XXIII</t>
  </si>
  <si>
    <t>XXIV.- Renegociaciones de intereses de Períodos anteriores</t>
  </si>
  <si>
    <t>XXV.-Condonaciones de intereses de Períodos anteriores</t>
  </si>
  <si>
    <t>XXVI.- Atrasos intereses pendientes de períodos anteriores</t>
  </si>
  <si>
    <t>XXVII.-Ajustes por tipo de cambio de intereses</t>
  </si>
  <si>
    <t xml:space="preserve">   Gobierno Central</t>
  </si>
  <si>
    <t>XXVIII.- Atrasos de intereses al final del período</t>
  </si>
  <si>
    <t>Notas</t>
  </si>
  <si>
    <t>1/ Las autoridades realizaron un ejercicio para verificar la validez de los reclamos hechos por suplidores externos a la Compañía Dominicana de Empresas de Eléctricas Estatales (CDEEE) por aproximadamente US$6.0MM de atrasos provenientes del año 1980.  El ejercicio mostró que los reclamos no tienen validez, por lo que el staff recomendó sacar estos montos del sistema de deuda.  Actualmente estos atrasos se mantienen en nuestra base de datos hasta que se defina el procedimiento de exclusión.</t>
  </si>
  <si>
    <t xml:space="preserve">2/ Algunas lineas no presentan totales, porque corresponden a balances en un momento específico. </t>
  </si>
  <si>
    <t>3/ Los montos en atraso al final del periodo corresponden a vencimientos de los acreedores PDVSA y Banco Central de Venezuela (BCV), cuyos pagos no han podido ser procesados por las sanciones impuestas por Estados Unidos a Venezuela.</t>
  </si>
  <si>
    <t>4/ Pagos en atrasos al inicio del periodo de principal e intereses corresponden a atrasos técnicos.</t>
  </si>
  <si>
    <t>Cifras Preliminares en Millones de Pesos Dominicanos (DOP)</t>
  </si>
  <si>
    <t xml:space="preserve">      Resto del sector Público no financiero</t>
  </si>
  <si>
    <t xml:space="preserve">      Sector Privado Garantizado </t>
  </si>
  <si>
    <t>XXI.-Nuevos Atrasos Intereses del Período (Venc. no pagados)</t>
  </si>
  <si>
    <t>XXVIII.- Atrasos de  intereses al final del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</si>
</sst>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0.0_);_(* \(#,##0.0\);_(* &quot;-&quot;??_);_(@_)"/>
    <numFmt numFmtId="167" formatCode="#,##0.0"/>
    <numFmt numFmtId="168" formatCode="_(* #,##0.0_);_(* \(#,##0.0\);_(* &quot;-&quot;?_);_(@_)"/>
    <numFmt numFmtId="169" formatCode="_(* #,##0.00000_);_(* \(#,##0.00000\);_(* &quot;-&quot;??_);_(@_)"/>
    <numFmt numFmtId="173" formatCode="&quot;Evolución de la Deuda Pública Externa del Sector Público No Financiero durante el Período enero - &quot;[$-1540A]mmmm\ yyyy"/>
    <numFmt numFmtId="174" formatCode="&quot;Evolución de la Deuda Pública Externa del Sector Público No Financiero durante el Período enero -  &quot;[$-1540A]mmmm\ yyyy"/>
  </numFmts>
  <fonts count="30" x14ac:knownFonts="1">
    <font>
      <sz val="10"/>
      <name val="Arial"/>
    </font>
    <font>
      <sz val="10"/>
      <name val="Arial"/>
      <family val="2"/>
    </font>
    <font>
      <sz val="11"/>
      <color theme="0"/>
      <name val="Arial"/>
      <family val="2"/>
    </font>
    <font>
      <sz val="11"/>
      <name val="Arial"/>
      <family val="2"/>
    </font>
    <font>
      <b/>
      <sz val="11"/>
      <name val="Arial"/>
      <family val="2"/>
    </font>
    <font>
      <sz val="11"/>
      <color theme="1"/>
      <name val="Arial"/>
      <family val="2"/>
    </font>
    <font>
      <b/>
      <sz val="11"/>
      <color theme="1"/>
      <name val="Arial"/>
      <family val="2"/>
    </font>
    <font>
      <b/>
      <sz val="13"/>
      <color indexed="8"/>
      <name val="Arial"/>
      <family val="2"/>
    </font>
    <font>
      <b/>
      <sz val="13"/>
      <name val="Arial"/>
      <family val="2"/>
    </font>
    <font>
      <sz val="13"/>
      <name val="Arial"/>
      <family val="2"/>
    </font>
    <font>
      <b/>
      <sz val="11"/>
      <color theme="0"/>
      <name val="Arial"/>
      <family val="2"/>
    </font>
    <font>
      <b/>
      <sz val="12"/>
      <color theme="1"/>
      <name val="Arial"/>
      <family val="2"/>
    </font>
    <font>
      <i/>
      <sz val="11"/>
      <color theme="0"/>
      <name val="Arial"/>
      <family val="2"/>
    </font>
    <font>
      <i/>
      <sz val="11"/>
      <color theme="1"/>
      <name val="Arial"/>
      <family val="2"/>
    </font>
    <font>
      <i/>
      <sz val="11"/>
      <name val="Arial"/>
      <family val="2"/>
    </font>
    <font>
      <i/>
      <sz val="11"/>
      <color rgb="FF00B0F0"/>
      <name val="Arial"/>
      <family val="2"/>
    </font>
    <font>
      <sz val="11"/>
      <color rgb="FF00B0F0"/>
      <name val="Arial"/>
      <family val="2"/>
    </font>
    <font>
      <b/>
      <sz val="11"/>
      <color rgb="FF00B0F0"/>
      <name val="Arial"/>
      <family val="2"/>
    </font>
    <font>
      <b/>
      <u/>
      <sz val="11"/>
      <color indexed="8"/>
      <name val="Arial"/>
      <family val="2"/>
    </font>
    <font>
      <b/>
      <sz val="11"/>
      <color indexed="8"/>
      <name val="Arial"/>
      <family val="2"/>
    </font>
    <font>
      <b/>
      <u val="singleAccounting"/>
      <sz val="11"/>
      <color indexed="8"/>
      <name val="Arial"/>
      <family val="2"/>
    </font>
    <font>
      <b/>
      <sz val="12"/>
      <name val="Arial"/>
      <family val="2"/>
    </font>
    <font>
      <b/>
      <i/>
      <sz val="11"/>
      <color rgb="FF00B0F0"/>
      <name val="Arial"/>
      <family val="2"/>
    </font>
    <font>
      <b/>
      <i/>
      <sz val="11"/>
      <name val="Arial"/>
      <family val="2"/>
    </font>
    <font>
      <b/>
      <i/>
      <sz val="11"/>
      <color theme="1"/>
      <name val="Arial"/>
      <family val="2"/>
    </font>
    <font>
      <b/>
      <u/>
      <sz val="10"/>
      <color theme="1"/>
      <name val="Arial"/>
      <family val="2"/>
    </font>
    <font>
      <sz val="10"/>
      <color theme="1"/>
      <name val="Arial"/>
      <family val="2"/>
    </font>
    <font>
      <b/>
      <sz val="10"/>
      <color theme="1"/>
      <name val="Arial"/>
      <family val="2"/>
    </font>
    <font>
      <b/>
      <u/>
      <sz val="11"/>
      <color theme="1"/>
      <name val="Arial"/>
      <family val="2"/>
    </font>
    <font>
      <sz val="11"/>
      <color rgb="FFFF0000"/>
      <name val="Arial"/>
      <family val="2"/>
    </font>
  </fonts>
  <fills count="6">
    <fill>
      <patternFill patternType="none"/>
    </fill>
    <fill>
      <patternFill patternType="gray125"/>
    </fill>
    <fill>
      <patternFill patternType="solid">
        <fgColor rgb="FF16365C"/>
        <bgColor indexed="64"/>
      </patternFill>
    </fill>
    <fill>
      <patternFill patternType="solid">
        <fgColor rgb="FFC5D9F1"/>
        <bgColor indexed="64"/>
      </patternFill>
    </fill>
    <fill>
      <patternFill patternType="solid">
        <fgColor rgb="FFDCE6F1"/>
        <bgColor indexed="64"/>
      </patternFill>
    </fill>
    <fill>
      <patternFill patternType="solid">
        <fgColor theme="0"/>
        <bgColor indexed="64"/>
      </patternFill>
    </fill>
  </fills>
  <borders count="21">
    <border>
      <left/>
      <right/>
      <top/>
      <bottom/>
      <diagonal/>
    </border>
    <border>
      <left/>
      <right/>
      <top/>
      <bottom style="medium">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bottom style="double">
        <color indexed="64"/>
      </bottom>
      <diagonal/>
    </border>
    <border>
      <left/>
      <right style="thin">
        <color indexed="64"/>
      </right>
      <top/>
      <bottom/>
      <diagonal/>
    </border>
    <border>
      <left style="thin">
        <color indexed="64"/>
      </left>
      <right/>
      <top style="thin">
        <color indexed="64"/>
      </top>
      <bottom/>
      <diagonal/>
    </border>
  </borders>
  <cellStyleXfs count="8">
    <xf numFmtId="0" fontId="0"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cellStyleXfs>
  <cellXfs count="188">
    <xf numFmtId="0" fontId="0" fillId="0" borderId="0" xfId="0"/>
    <xf numFmtId="0" fontId="2" fillId="0" borderId="0" xfId="2" applyFont="1"/>
    <xf numFmtId="0" fontId="3" fillId="0" borderId="0" xfId="2" applyFont="1"/>
    <xf numFmtId="164" fontId="3" fillId="0" borderId="0" xfId="1" applyFont="1" applyFill="1" applyBorder="1" applyAlignment="1" applyProtection="1"/>
    <xf numFmtId="164" fontId="4" fillId="0" borderId="0" xfId="1" applyFont="1" applyFill="1" applyBorder="1" applyAlignment="1" applyProtection="1"/>
    <xf numFmtId="164" fontId="5" fillId="0" borderId="0" xfId="1" applyFont="1" applyFill="1" applyBorder="1" applyAlignment="1" applyProtection="1"/>
    <xf numFmtId="165" fontId="6" fillId="0" borderId="0" xfId="1" applyNumberFormat="1" applyFont="1" applyFill="1" applyBorder="1" applyAlignment="1" applyProtection="1"/>
    <xf numFmtId="164" fontId="5" fillId="0" borderId="0" xfId="1" applyFont="1" applyFill="1" applyProtection="1"/>
    <xf numFmtId="0" fontId="7" fillId="0" borderId="0" xfId="2" applyFont="1"/>
    <xf numFmtId="164" fontId="7" fillId="0" borderId="0" xfId="1" applyFont="1" applyFill="1" applyBorder="1" applyAlignment="1" applyProtection="1"/>
    <xf numFmtId="165" fontId="7" fillId="0" borderId="0" xfId="1" applyNumberFormat="1" applyFont="1" applyFill="1" applyBorder="1" applyAlignment="1" applyProtection="1"/>
    <xf numFmtId="0" fontId="2" fillId="0" borderId="0" xfId="0" applyFont="1" applyAlignment="1">
      <alignment horizontal="center" vertical="center"/>
    </xf>
    <xf numFmtId="167" fontId="10" fillId="2" borderId="1" xfId="0" applyNumberFormat="1" applyFont="1" applyFill="1" applyBorder="1" applyAlignment="1">
      <alignment horizontal="center" vertical="center"/>
    </xf>
    <xf numFmtId="164" fontId="10" fillId="2" borderId="1" xfId="1" applyFont="1" applyFill="1" applyBorder="1" applyAlignment="1" applyProtection="1">
      <alignment horizontal="center" vertical="center"/>
    </xf>
    <xf numFmtId="165" fontId="10" fillId="2" borderId="1" xfId="1" applyNumberFormat="1" applyFont="1" applyFill="1" applyBorder="1" applyAlignment="1" applyProtection="1">
      <alignment horizontal="center" vertical="center"/>
    </xf>
    <xf numFmtId="0" fontId="3" fillId="0" borderId="0" xfId="0" applyFont="1" applyAlignment="1">
      <alignment horizontal="center" vertical="center"/>
    </xf>
    <xf numFmtId="0" fontId="2" fillId="0" borderId="0" xfId="0" applyFont="1"/>
    <xf numFmtId="0" fontId="3" fillId="0" borderId="0" xfId="0" applyFont="1"/>
    <xf numFmtId="0" fontId="5" fillId="0" borderId="0" xfId="0" applyFont="1"/>
    <xf numFmtId="164" fontId="2" fillId="0" borderId="0" xfId="1" applyFont="1" applyFill="1" applyBorder="1" applyAlignment="1" applyProtection="1"/>
    <xf numFmtId="165" fontId="6" fillId="4" borderId="4" xfId="1" applyNumberFormat="1" applyFont="1" applyFill="1" applyBorder="1" applyAlignment="1" applyProtection="1"/>
    <xf numFmtId="168" fontId="3" fillId="0" borderId="0" xfId="0" applyNumberFormat="1" applyFont="1"/>
    <xf numFmtId="165" fontId="6" fillId="4" borderId="6" xfId="1" applyNumberFormat="1" applyFont="1" applyFill="1" applyBorder="1" applyAlignment="1" applyProtection="1"/>
    <xf numFmtId="0" fontId="10" fillId="0" borderId="0" xfId="0" applyFont="1"/>
    <xf numFmtId="0" fontId="4" fillId="0" borderId="0" xfId="0" applyFont="1"/>
    <xf numFmtId="0" fontId="12" fillId="0" borderId="0" xfId="0" applyFont="1"/>
    <xf numFmtId="165" fontId="5" fillId="4" borderId="6" xfId="1" applyNumberFormat="1" applyFont="1" applyFill="1" applyBorder="1" applyAlignment="1" applyProtection="1"/>
    <xf numFmtId="0" fontId="14" fillId="0" borderId="0" xfId="0" applyFont="1"/>
    <xf numFmtId="165" fontId="4" fillId="4" borderId="6" xfId="1" applyNumberFormat="1" applyFont="1" applyFill="1" applyBorder="1" applyAlignment="1" applyProtection="1"/>
    <xf numFmtId="165" fontId="6" fillId="4" borderId="9" xfId="1" applyNumberFormat="1" applyFont="1" applyFill="1" applyBorder="1" applyAlignment="1" applyProtection="1"/>
    <xf numFmtId="4" fontId="10" fillId="0" borderId="0" xfId="0" applyNumberFormat="1" applyFont="1"/>
    <xf numFmtId="164" fontId="6" fillId="0" borderId="0" xfId="1" applyFont="1" applyFill="1" applyBorder="1" applyAlignment="1" applyProtection="1">
      <alignment horizontal="center"/>
    </xf>
    <xf numFmtId="165" fontId="6" fillId="0" borderId="0" xfId="1" applyNumberFormat="1" applyFont="1" applyFill="1" applyBorder="1" applyAlignment="1" applyProtection="1">
      <alignment horizontal="center"/>
    </xf>
    <xf numFmtId="0" fontId="10" fillId="0" borderId="0" xfId="0" quotePrefix="1" applyFont="1"/>
    <xf numFmtId="169" fontId="6" fillId="4" borderId="7" xfId="0" applyNumberFormat="1" applyFont="1" applyFill="1" applyBorder="1"/>
    <xf numFmtId="169" fontId="5" fillId="0" borderId="0" xfId="0" applyNumberFormat="1" applyFont="1" applyAlignment="1">
      <alignment horizontal="left" indent="3"/>
    </xf>
    <xf numFmtId="164" fontId="16" fillId="0" borderId="5" xfId="1" applyFont="1" applyFill="1" applyBorder="1" applyAlignment="1" applyProtection="1"/>
    <xf numFmtId="165" fontId="17" fillId="4" borderId="6" xfId="1" applyNumberFormat="1" applyFont="1" applyFill="1" applyBorder="1" applyAlignment="1" applyProtection="1"/>
    <xf numFmtId="165" fontId="6" fillId="0" borderId="6" xfId="1" applyNumberFormat="1" applyFont="1" applyFill="1" applyBorder="1" applyAlignment="1" applyProtection="1"/>
    <xf numFmtId="0" fontId="2" fillId="0" borderId="0" xfId="0" quotePrefix="1" applyFont="1"/>
    <xf numFmtId="49" fontId="5" fillId="0" borderId="0" xfId="0" applyNumberFormat="1" applyFont="1" applyAlignment="1">
      <alignment horizontal="left" indent="4"/>
    </xf>
    <xf numFmtId="39" fontId="4" fillId="4" borderId="7" xfId="2" applyNumberFormat="1" applyFont="1" applyFill="1" applyBorder="1"/>
    <xf numFmtId="165" fontId="4" fillId="4" borderId="9" xfId="1" applyNumberFormat="1" applyFont="1" applyFill="1" applyBorder="1" applyAlignment="1" applyProtection="1"/>
    <xf numFmtId="167" fontId="5" fillId="0" borderId="0" xfId="2" applyNumberFormat="1" applyFont="1" applyAlignment="1">
      <alignment horizontal="left" indent="3"/>
    </xf>
    <xf numFmtId="49" fontId="5" fillId="0" borderId="0" xfId="0" applyNumberFormat="1" applyFont="1" applyAlignment="1">
      <alignment horizontal="left" indent="3"/>
    </xf>
    <xf numFmtId="169" fontId="15" fillId="0" borderId="0" xfId="2" applyNumberFormat="1" applyFont="1" applyAlignment="1">
      <alignment horizontal="left" indent="3"/>
    </xf>
    <xf numFmtId="164" fontId="3" fillId="0" borderId="5" xfId="1" applyFont="1" applyFill="1" applyBorder="1" applyAlignment="1" applyProtection="1"/>
    <xf numFmtId="4" fontId="3" fillId="0" borderId="0" xfId="0" applyNumberFormat="1" applyFont="1"/>
    <xf numFmtId="169" fontId="5" fillId="0" borderId="0" xfId="0" applyNumberFormat="1" applyFont="1"/>
    <xf numFmtId="169" fontId="5" fillId="0" borderId="0" xfId="0" applyNumberFormat="1" applyFont="1" applyAlignment="1">
      <alignment horizontal="left" indent="2"/>
    </xf>
    <xf numFmtId="169" fontId="4" fillId="4" borderId="11" xfId="0" applyNumberFormat="1" applyFont="1" applyFill="1" applyBorder="1"/>
    <xf numFmtId="165" fontId="4" fillId="4" borderId="13" xfId="1" applyNumberFormat="1" applyFont="1" applyFill="1" applyBorder="1" applyAlignment="1" applyProtection="1"/>
    <xf numFmtId="164" fontId="3" fillId="0" borderId="0" xfId="0" applyNumberFormat="1" applyFont="1"/>
    <xf numFmtId="164" fontId="16" fillId="0" borderId="6" xfId="1" applyFont="1" applyFill="1" applyBorder="1" applyAlignment="1" applyProtection="1"/>
    <xf numFmtId="0" fontId="12" fillId="0" borderId="0" xfId="0" quotePrefix="1" applyFont="1"/>
    <xf numFmtId="4" fontId="3" fillId="0" borderId="0" xfId="1" applyNumberFormat="1" applyFont="1" applyFill="1" applyProtection="1"/>
    <xf numFmtId="165" fontId="22" fillId="4" borderId="6" xfId="1" applyNumberFormat="1" applyFont="1" applyFill="1" applyBorder="1" applyAlignment="1" applyProtection="1"/>
    <xf numFmtId="165" fontId="23" fillId="4" borderId="6" xfId="1" applyNumberFormat="1" applyFont="1" applyFill="1" applyBorder="1" applyAlignment="1" applyProtection="1"/>
    <xf numFmtId="165" fontId="4" fillId="4" borderId="7" xfId="1" applyNumberFormat="1" applyFont="1" applyFill="1" applyBorder="1" applyProtection="1"/>
    <xf numFmtId="165" fontId="4" fillId="4" borderId="13" xfId="1" applyNumberFormat="1" applyFont="1" applyFill="1" applyBorder="1" applyProtection="1"/>
    <xf numFmtId="165" fontId="4" fillId="4" borderId="17" xfId="1" applyNumberFormat="1" applyFont="1" applyFill="1" applyBorder="1" applyProtection="1"/>
    <xf numFmtId="165" fontId="6" fillId="0" borderId="9" xfId="1" applyNumberFormat="1" applyFont="1" applyFill="1" applyBorder="1" applyAlignment="1" applyProtection="1"/>
    <xf numFmtId="167" fontId="5" fillId="0" borderId="0" xfId="0" applyNumberFormat="1" applyFont="1" applyAlignment="1">
      <alignment horizontal="left" indent="3"/>
    </xf>
    <xf numFmtId="0" fontId="25" fillId="0" borderId="0" xfId="4" applyFont="1"/>
    <xf numFmtId="164" fontId="26" fillId="0" borderId="0" xfId="1" applyFont="1" applyFill="1" applyBorder="1" applyAlignment="1" applyProtection="1"/>
    <xf numFmtId="165" fontId="27" fillId="0" borderId="0" xfId="1" applyNumberFormat="1" applyFont="1" applyFill="1" applyBorder="1" applyAlignment="1" applyProtection="1"/>
    <xf numFmtId="0" fontId="1" fillId="0" borderId="0" xfId="0" applyFont="1" applyAlignment="1">
      <alignment vertical="center" wrapText="1"/>
    </xf>
    <xf numFmtId="164" fontId="1" fillId="0" borderId="0" xfId="1" applyFont="1" applyAlignment="1">
      <alignment vertical="center" wrapText="1"/>
    </xf>
    <xf numFmtId="15" fontId="3" fillId="0" borderId="0" xfId="0" applyNumberFormat="1" applyFont="1"/>
    <xf numFmtId="165" fontId="3" fillId="0" borderId="0" xfId="1" applyNumberFormat="1" applyFont="1" applyFill="1" applyBorder="1" applyAlignment="1" applyProtection="1"/>
    <xf numFmtId="165" fontId="4" fillId="0" borderId="0" xfId="1" applyNumberFormat="1" applyFont="1" applyFill="1" applyBorder="1" applyAlignment="1" applyProtection="1"/>
    <xf numFmtId="165" fontId="5" fillId="0" borderId="0" xfId="1" applyNumberFormat="1" applyFont="1" applyFill="1" applyBorder="1" applyAlignment="1" applyProtection="1"/>
    <xf numFmtId="165" fontId="6" fillId="0" borderId="0" xfId="3" applyNumberFormat="1" applyFont="1" applyFill="1" applyBorder="1" applyAlignment="1" applyProtection="1"/>
    <xf numFmtId="0" fontId="5" fillId="0" borderId="0" xfId="2" applyFont="1"/>
    <xf numFmtId="0" fontId="7" fillId="0" borderId="0" xfId="2" applyFont="1" applyAlignment="1">
      <alignment horizontal="center"/>
    </xf>
    <xf numFmtId="165" fontId="7" fillId="0" borderId="0" xfId="1" applyNumberFormat="1" applyFont="1" applyFill="1" applyBorder="1" applyAlignment="1" applyProtection="1">
      <alignment horizontal="center"/>
    </xf>
    <xf numFmtId="165" fontId="7" fillId="0" borderId="0" xfId="2" applyNumberFormat="1" applyFont="1" applyAlignment="1">
      <alignment horizontal="center"/>
    </xf>
    <xf numFmtId="165" fontId="10" fillId="2" borderId="1" xfId="0" applyNumberFormat="1" applyFont="1" applyFill="1" applyBorder="1" applyAlignment="1">
      <alignment horizontal="center" vertical="center"/>
    </xf>
    <xf numFmtId="0" fontId="5" fillId="0" borderId="0" xfId="0" applyFont="1" applyAlignment="1">
      <alignment horizontal="center" vertical="center"/>
    </xf>
    <xf numFmtId="4" fontId="5" fillId="0" borderId="0" xfId="0" applyNumberFormat="1" applyFont="1"/>
    <xf numFmtId="165" fontId="2" fillId="0" borderId="0" xfId="1" applyNumberFormat="1" applyFont="1" applyFill="1" applyBorder="1" applyAlignment="1" applyProtection="1"/>
    <xf numFmtId="164" fontId="6" fillId="4" borderId="18" xfId="1" applyFont="1" applyFill="1" applyBorder="1" applyProtection="1"/>
    <xf numFmtId="165" fontId="6" fillId="4" borderId="3" xfId="1" applyNumberFormat="1" applyFont="1" applyFill="1" applyBorder="1" applyAlignment="1" applyProtection="1"/>
    <xf numFmtId="168" fontId="5" fillId="0" borderId="0" xfId="0" applyNumberFormat="1" applyFont="1"/>
    <xf numFmtId="164" fontId="6" fillId="4" borderId="0" xfId="1" applyFont="1" applyFill="1" applyBorder="1" applyProtection="1"/>
    <xf numFmtId="165" fontId="6" fillId="4" borderId="5" xfId="1" applyNumberFormat="1" applyFont="1" applyFill="1" applyBorder="1" applyAlignment="1" applyProtection="1"/>
    <xf numFmtId="165" fontId="6" fillId="4" borderId="0" xfId="1" applyNumberFormat="1" applyFont="1" applyFill="1" applyBorder="1" applyAlignment="1" applyProtection="1"/>
    <xf numFmtId="164" fontId="6" fillId="0" borderId="0" xfId="1" applyFont="1" applyFill="1" applyBorder="1" applyAlignment="1" applyProtection="1">
      <alignment horizontal="left" indent="1"/>
    </xf>
    <xf numFmtId="165" fontId="6" fillId="0" borderId="5" xfId="1" applyNumberFormat="1" applyFont="1" applyFill="1" applyBorder="1" applyAlignment="1" applyProtection="1">
      <protection locked="0"/>
    </xf>
    <xf numFmtId="0" fontId="6" fillId="0" borderId="0" xfId="0" applyFont="1"/>
    <xf numFmtId="164" fontId="13" fillId="0" borderId="0" xfId="1" applyFont="1" applyFill="1" applyBorder="1" applyAlignment="1" applyProtection="1">
      <alignment horizontal="left" indent="1"/>
    </xf>
    <xf numFmtId="165" fontId="5" fillId="0" borderId="5" xfId="1" applyNumberFormat="1" applyFont="1" applyFill="1" applyBorder="1" applyAlignment="1" applyProtection="1">
      <protection locked="0"/>
    </xf>
    <xf numFmtId="0" fontId="13" fillId="0" borderId="0" xfId="0" applyFont="1"/>
    <xf numFmtId="167" fontId="4" fillId="0" borderId="0" xfId="0" applyNumberFormat="1" applyFont="1" applyAlignment="1">
      <alignment horizontal="left" indent="1"/>
    </xf>
    <xf numFmtId="165" fontId="3" fillId="0" borderId="5" xfId="1" applyNumberFormat="1" applyFont="1" applyFill="1" applyBorder="1" applyAlignment="1" applyProtection="1">
      <protection locked="0"/>
    </xf>
    <xf numFmtId="164" fontId="5" fillId="0" borderId="0" xfId="1" applyFont="1" applyBorder="1" applyAlignment="1" applyProtection="1">
      <alignment horizontal="left" indent="2"/>
    </xf>
    <xf numFmtId="165" fontId="5" fillId="0" borderId="5" xfId="1" applyNumberFormat="1" applyFont="1" applyFill="1" applyBorder="1" applyAlignment="1" applyProtection="1"/>
    <xf numFmtId="165" fontId="5" fillId="0" borderId="19" xfId="1" applyNumberFormat="1" applyFont="1" applyFill="1" applyBorder="1" applyAlignment="1" applyProtection="1"/>
    <xf numFmtId="165" fontId="5" fillId="0" borderId="6" xfId="1" applyNumberFormat="1" applyFont="1" applyFill="1" applyBorder="1" applyAlignment="1" applyProtection="1"/>
    <xf numFmtId="164" fontId="6" fillId="4" borderId="7" xfId="1" applyFont="1" applyFill="1" applyBorder="1" applyAlignment="1" applyProtection="1">
      <alignment horizontal="left" indent="2"/>
    </xf>
    <xf numFmtId="165" fontId="6" fillId="4" borderId="8" xfId="1" applyNumberFormat="1" applyFont="1" applyFill="1" applyBorder="1" applyAlignment="1" applyProtection="1"/>
    <xf numFmtId="165" fontId="6" fillId="4" borderId="7" xfId="1" applyNumberFormat="1" applyFont="1" applyFill="1" applyBorder="1" applyAlignment="1" applyProtection="1"/>
    <xf numFmtId="164" fontId="6" fillId="0" borderId="0" xfId="1" applyFont="1" applyFill="1" applyBorder="1" applyAlignment="1" applyProtection="1">
      <alignment horizontal="left" indent="3"/>
    </xf>
    <xf numFmtId="165" fontId="6" fillId="0" borderId="5" xfId="1" applyNumberFormat="1" applyFont="1" applyFill="1" applyBorder="1" applyAlignment="1" applyProtection="1"/>
    <xf numFmtId="165" fontId="6" fillId="0" borderId="19" xfId="1" applyNumberFormat="1" applyFont="1" applyFill="1" applyBorder="1" applyAlignment="1" applyProtection="1"/>
    <xf numFmtId="164" fontId="6" fillId="0" borderId="0" xfId="1" applyFont="1" applyFill="1" applyBorder="1" applyProtection="1"/>
    <xf numFmtId="164" fontId="10" fillId="0" borderId="0" xfId="0" applyNumberFormat="1" applyFont="1"/>
    <xf numFmtId="164" fontId="6" fillId="4" borderId="7" xfId="1" applyFont="1" applyFill="1" applyBorder="1" applyProtection="1"/>
    <xf numFmtId="164" fontId="5" fillId="0" borderId="0" xfId="1" applyFont="1" applyFill="1" applyBorder="1" applyAlignment="1" applyProtection="1">
      <alignment horizontal="left" indent="3"/>
    </xf>
    <xf numFmtId="165" fontId="5" fillId="0" borderId="10" xfId="1" applyNumberFormat="1" applyFont="1" applyFill="1" applyBorder="1" applyProtection="1"/>
    <xf numFmtId="164" fontId="15" fillId="0" borderId="0" xfId="1" applyFont="1" applyFill="1" applyBorder="1" applyAlignment="1" applyProtection="1">
      <alignment horizontal="left" indent="5"/>
    </xf>
    <xf numFmtId="165" fontId="16" fillId="0" borderId="5" xfId="1" applyNumberFormat="1" applyFont="1" applyFill="1" applyBorder="1" applyAlignment="1" applyProtection="1"/>
    <xf numFmtId="165" fontId="16" fillId="4" borderId="6" xfId="1" applyNumberFormat="1" applyFont="1" applyFill="1" applyBorder="1" applyAlignment="1" applyProtection="1"/>
    <xf numFmtId="0" fontId="15" fillId="0" borderId="0" xfId="0" applyFont="1"/>
    <xf numFmtId="165" fontId="5" fillId="0" borderId="0" xfId="1" applyNumberFormat="1" applyFont="1" applyFill="1" applyProtection="1"/>
    <xf numFmtId="165" fontId="5" fillId="0" borderId="20" xfId="1" applyNumberFormat="1" applyFont="1" applyFill="1" applyBorder="1" applyProtection="1"/>
    <xf numFmtId="164" fontId="15" fillId="0" borderId="0" xfId="1" applyFont="1" applyFill="1" applyBorder="1" applyAlignment="1" applyProtection="1">
      <alignment horizontal="left" indent="4"/>
    </xf>
    <xf numFmtId="165" fontId="16" fillId="0" borderId="0" xfId="1" applyNumberFormat="1" applyFont="1" applyFill="1" applyProtection="1"/>
    <xf numFmtId="165" fontId="16" fillId="0" borderId="5" xfId="1" applyNumberFormat="1" applyFont="1" applyFill="1" applyBorder="1" applyProtection="1"/>
    <xf numFmtId="165" fontId="5" fillId="0" borderId="6" xfId="1" applyNumberFormat="1" applyFont="1" applyFill="1" applyBorder="1" applyProtection="1"/>
    <xf numFmtId="165" fontId="5" fillId="0" borderId="5" xfId="1" applyNumberFormat="1" applyFont="1" applyFill="1" applyBorder="1" applyProtection="1"/>
    <xf numFmtId="165" fontId="6" fillId="4" borderId="6" xfId="3" applyNumberFormat="1" applyFont="1" applyFill="1" applyBorder="1" applyAlignment="1" applyProtection="1"/>
    <xf numFmtId="165" fontId="4" fillId="4" borderId="8" xfId="1" applyNumberFormat="1" applyFont="1" applyFill="1" applyBorder="1" applyAlignment="1" applyProtection="1"/>
    <xf numFmtId="165" fontId="3" fillId="0" borderId="5" xfId="1" applyNumberFormat="1" applyFont="1" applyFill="1" applyBorder="1" applyAlignment="1" applyProtection="1"/>
    <xf numFmtId="165" fontId="3" fillId="0" borderId="6" xfId="1" applyNumberFormat="1" applyFont="1" applyFill="1" applyBorder="1" applyAlignment="1" applyProtection="1"/>
    <xf numFmtId="164" fontId="4" fillId="4" borderId="11" xfId="1" applyFont="1" applyFill="1" applyBorder="1" applyProtection="1"/>
    <xf numFmtId="165" fontId="4" fillId="4" borderId="12" xfId="1" applyNumberFormat="1" applyFont="1" applyFill="1" applyBorder="1" applyAlignment="1" applyProtection="1"/>
    <xf numFmtId="164" fontId="4" fillId="4" borderId="7" xfId="1" applyFont="1" applyFill="1" applyBorder="1" applyProtection="1"/>
    <xf numFmtId="164" fontId="15" fillId="0" borderId="0" xfId="0" applyNumberFormat="1" applyFont="1"/>
    <xf numFmtId="164" fontId="3" fillId="0" borderId="0" xfId="1" applyFont="1" applyFill="1" applyBorder="1" applyAlignment="1" applyProtection="1">
      <alignment horizontal="left" indent="3"/>
    </xf>
    <xf numFmtId="165" fontId="16" fillId="0" borderId="6" xfId="1" applyNumberFormat="1" applyFont="1" applyFill="1" applyBorder="1" applyAlignment="1" applyProtection="1"/>
    <xf numFmtId="164" fontId="3" fillId="0" borderId="0" xfId="1" applyFont="1" applyFill="1" applyProtection="1"/>
    <xf numFmtId="165" fontId="4" fillId="0" borderId="6" xfId="1" applyNumberFormat="1" applyFont="1" applyFill="1" applyBorder="1" applyAlignment="1" applyProtection="1"/>
    <xf numFmtId="165" fontId="5" fillId="0" borderId="8" xfId="1" applyNumberFormat="1" applyFont="1" applyFill="1" applyBorder="1" applyAlignment="1" applyProtection="1"/>
    <xf numFmtId="165" fontId="4" fillId="4" borderId="4" xfId="1" applyNumberFormat="1" applyFont="1" applyFill="1" applyBorder="1" applyAlignment="1" applyProtection="1"/>
    <xf numFmtId="164" fontId="5" fillId="0" borderId="0" xfId="1" applyFont="1" applyFill="1" applyBorder="1" applyProtection="1"/>
    <xf numFmtId="164" fontId="24" fillId="0" borderId="0" xfId="1" applyFont="1" applyFill="1" applyBorder="1" applyProtection="1"/>
    <xf numFmtId="165" fontId="6" fillId="0" borderId="8" xfId="1" applyNumberFormat="1" applyFont="1" applyFill="1" applyBorder="1" applyAlignment="1" applyProtection="1"/>
    <xf numFmtId="164" fontId="5" fillId="0" borderId="7" xfId="1" applyFont="1" applyFill="1" applyBorder="1" applyAlignment="1" applyProtection="1">
      <alignment horizontal="left" indent="3"/>
    </xf>
    <xf numFmtId="164" fontId="4" fillId="4" borderId="18" xfId="1" applyFont="1" applyFill="1" applyBorder="1" applyAlignment="1" applyProtection="1">
      <alignment horizontal="left" wrapText="1"/>
    </xf>
    <xf numFmtId="164" fontId="4" fillId="4" borderId="11" xfId="1" applyFont="1" applyFill="1" applyBorder="1" applyAlignment="1" applyProtection="1">
      <alignment horizontal="left" wrapText="1"/>
    </xf>
    <xf numFmtId="165" fontId="4" fillId="4" borderId="3" xfId="1" applyNumberFormat="1" applyFont="1" applyFill="1" applyBorder="1" applyAlignment="1" applyProtection="1"/>
    <xf numFmtId="164" fontId="6" fillId="0" borderId="18" xfId="1" applyFont="1" applyFill="1" applyBorder="1" applyAlignment="1" applyProtection="1">
      <alignment horizontal="left" indent="3"/>
    </xf>
    <xf numFmtId="165" fontId="6" fillId="0" borderId="3" xfId="1" applyNumberFormat="1" applyFont="1" applyFill="1" applyBorder="1" applyAlignment="1" applyProtection="1"/>
    <xf numFmtId="0" fontId="28" fillId="0" borderId="0" xfId="4" applyFont="1"/>
    <xf numFmtId="4" fontId="5" fillId="0" borderId="0" xfId="1" applyNumberFormat="1" applyFont="1" applyFill="1" applyBorder="1" applyAlignment="1" applyProtection="1"/>
    <xf numFmtId="165" fontId="29" fillId="0" borderId="0" xfId="1" applyNumberFormat="1" applyFont="1" applyFill="1" applyBorder="1" applyAlignment="1" applyProtection="1"/>
    <xf numFmtId="0" fontId="26" fillId="0" borderId="0" xfId="0" applyFont="1" applyAlignment="1">
      <alignment horizontal="left" vertical="center" wrapText="1"/>
    </xf>
    <xf numFmtId="0" fontId="1" fillId="0" borderId="0" xfId="5" applyAlignment="1">
      <alignment horizontal="left" vertical="center" wrapText="1"/>
    </xf>
    <xf numFmtId="167" fontId="9" fillId="0" borderId="1" xfId="2" applyNumberFormat="1" applyFont="1" applyBorder="1" applyAlignment="1">
      <alignment horizontal="center" wrapText="1"/>
    </xf>
    <xf numFmtId="167" fontId="11" fillId="3" borderId="1" xfId="2" applyNumberFormat="1" applyFont="1" applyFill="1" applyBorder="1" applyAlignment="1">
      <alignment horizontal="center"/>
    </xf>
    <xf numFmtId="0" fontId="1" fillId="0" borderId="0" xfId="4" applyAlignment="1">
      <alignment horizontal="left" vertical="center" wrapText="1"/>
    </xf>
    <xf numFmtId="0" fontId="1" fillId="0" borderId="0" xfId="0" applyFont="1" applyAlignment="1">
      <alignment horizontal="left" vertical="center" wrapText="1"/>
    </xf>
    <xf numFmtId="0" fontId="7" fillId="0" borderId="0" xfId="2" applyFont="1" applyAlignment="1">
      <alignment horizontal="center"/>
    </xf>
    <xf numFmtId="165" fontId="6" fillId="4" borderId="2" xfId="1" applyNumberFormat="1" applyFont="1" applyFill="1" applyBorder="1" applyAlignment="1" applyProtection="1"/>
    <xf numFmtId="165" fontId="6" fillId="4" borderId="0" xfId="1" applyNumberFormat="1" applyFont="1" applyFill="1"/>
    <xf numFmtId="165" fontId="6" fillId="0" borderId="0" xfId="1" applyNumberFormat="1" applyFont="1" applyAlignment="1">
      <alignment horizontal="left" indent="3"/>
    </xf>
    <xf numFmtId="165" fontId="13" fillId="0" borderId="0" xfId="1" applyNumberFormat="1" applyFont="1" applyAlignment="1">
      <alignment horizontal="left" indent="3"/>
    </xf>
    <xf numFmtId="165" fontId="4" fillId="0" borderId="0" xfId="1" applyNumberFormat="1" applyFont="1" applyAlignment="1">
      <alignment horizontal="left" indent="3"/>
    </xf>
    <xf numFmtId="165" fontId="5" fillId="0" borderId="0" xfId="1" applyNumberFormat="1" applyFont="1" applyAlignment="1">
      <alignment horizontal="left" indent="2"/>
    </xf>
    <xf numFmtId="165" fontId="6" fillId="4" borderId="7" xfId="1" applyNumberFormat="1" applyFont="1" applyFill="1" applyBorder="1" applyAlignment="1">
      <alignment horizontal="left" indent="2"/>
    </xf>
    <xf numFmtId="165" fontId="6" fillId="0" borderId="0" xfId="1" applyNumberFormat="1" applyFont="1"/>
    <xf numFmtId="165" fontId="11" fillId="3" borderId="1" xfId="1" applyNumberFormat="1" applyFont="1" applyFill="1" applyBorder="1" applyAlignment="1">
      <alignment horizontal="center"/>
    </xf>
    <xf numFmtId="165" fontId="6" fillId="0" borderId="0" xfId="1" applyNumberFormat="1" applyFont="1" applyAlignment="1">
      <alignment horizontal="center"/>
    </xf>
    <xf numFmtId="165" fontId="6" fillId="4" borderId="7" xfId="1" applyNumberFormat="1" applyFont="1" applyFill="1" applyBorder="1"/>
    <xf numFmtId="165" fontId="5" fillId="0" borderId="0" xfId="1" applyNumberFormat="1" applyFont="1" applyAlignment="1">
      <alignment horizontal="left" indent="3"/>
    </xf>
    <xf numFmtId="165" fontId="3" fillId="5" borderId="10" xfId="1" applyNumberFormat="1" applyFont="1" applyFill="1" applyBorder="1" applyProtection="1"/>
    <xf numFmtId="165" fontId="15" fillId="0" borderId="0" xfId="1" applyNumberFormat="1" applyFont="1" applyAlignment="1">
      <alignment horizontal="left" indent="5"/>
    </xf>
    <xf numFmtId="165" fontId="5" fillId="0" borderId="0" xfId="1" applyNumberFormat="1" applyFont="1" applyAlignment="1">
      <alignment horizontal="left" indent="4"/>
    </xf>
    <xf numFmtId="165" fontId="4" fillId="4" borderId="7" xfId="1" applyNumberFormat="1" applyFont="1" applyFill="1" applyBorder="1"/>
    <xf numFmtId="165" fontId="15" fillId="0" borderId="0" xfId="1" applyNumberFormat="1" applyFont="1" applyAlignment="1">
      <alignment horizontal="left" indent="3"/>
    </xf>
    <xf numFmtId="165" fontId="5" fillId="0" borderId="0" xfId="1" applyNumberFormat="1" applyFont="1"/>
    <xf numFmtId="165" fontId="6" fillId="0" borderId="0" xfId="1" applyNumberFormat="1" applyFont="1" applyFill="1" applyBorder="1" applyProtection="1"/>
    <xf numFmtId="165" fontId="21" fillId="3" borderId="1" xfId="1" applyNumberFormat="1" applyFont="1" applyFill="1" applyBorder="1" applyAlignment="1" applyProtection="1">
      <alignment horizontal="center"/>
    </xf>
    <xf numFmtId="165" fontId="4" fillId="4" borderId="11" xfId="1" applyNumberFormat="1" applyFont="1" applyFill="1" applyBorder="1"/>
    <xf numFmtId="165" fontId="5" fillId="0" borderId="5" xfId="1" applyNumberFormat="1" applyFont="1" applyFill="1" applyBorder="1" applyAlignment="1" applyProtection="1">
      <alignment horizontal="left"/>
    </xf>
    <xf numFmtId="165" fontId="3" fillId="0" borderId="5" xfId="1" applyNumberFormat="1" applyFont="1" applyFill="1" applyBorder="1" applyAlignment="1" applyProtection="1">
      <alignment horizontal="left"/>
    </xf>
    <xf numFmtId="165" fontId="15" fillId="0" borderId="6" xfId="1" applyNumberFormat="1" applyFont="1" applyFill="1" applyBorder="1" applyAlignment="1" applyProtection="1"/>
    <xf numFmtId="165" fontId="15" fillId="0" borderId="5" xfId="1" applyNumberFormat="1" applyFont="1" applyFill="1" applyBorder="1" applyAlignment="1" applyProtection="1"/>
    <xf numFmtId="165" fontId="3" fillId="0" borderId="0" xfId="1" applyNumberFormat="1" applyFont="1" applyAlignment="1">
      <alignment horizontal="left" indent="3"/>
    </xf>
    <xf numFmtId="165" fontId="4" fillId="4" borderId="14" xfId="1" applyNumberFormat="1" applyFont="1" applyFill="1" applyBorder="1"/>
    <xf numFmtId="165" fontId="6" fillId="4" borderId="12" xfId="1" applyNumberFormat="1" applyFont="1" applyFill="1" applyBorder="1" applyAlignment="1" applyProtection="1"/>
    <xf numFmtId="165" fontId="4" fillId="4" borderId="15" xfId="1" applyNumberFormat="1" applyFont="1" applyFill="1" applyBorder="1"/>
    <xf numFmtId="165" fontId="6" fillId="4" borderId="16" xfId="1" applyNumberFormat="1" applyFont="1" applyFill="1" applyBorder="1" applyAlignment="1" applyProtection="1"/>
    <xf numFmtId="165" fontId="24" fillId="0" borderId="0" xfId="1" applyNumberFormat="1" applyFont="1"/>
    <xf numFmtId="165" fontId="6" fillId="0" borderId="18" xfId="1" applyNumberFormat="1" applyFont="1" applyBorder="1" applyAlignment="1">
      <alignment horizontal="left" indent="3"/>
    </xf>
    <xf numFmtId="173" fontId="8" fillId="0" borderId="0" xfId="2" applyNumberFormat="1" applyFont="1" applyAlignment="1">
      <alignment horizontal="center" wrapText="1"/>
    </xf>
    <xf numFmtId="174" fontId="8" fillId="0" borderId="0" xfId="2" applyNumberFormat="1" applyFont="1" applyAlignment="1">
      <alignment horizontal="center" wrapText="1"/>
    </xf>
  </cellXfs>
  <cellStyles count="8">
    <cellStyle name="Comma" xfId="1" builtinId="3"/>
    <cellStyle name="Comma 2" xfId="3" xr:uid="{D9B48783-F303-4747-B8EF-0836FE49A259}"/>
    <cellStyle name="Comma 4 7" xfId="7" xr:uid="{E2AAF68D-7498-414F-AF01-DFC74AE47603}"/>
    <cellStyle name="Normal" xfId="0" builtinId="0"/>
    <cellStyle name="Normal 2 2" xfId="2" xr:uid="{CBB01FA0-430A-4632-BF8D-D79553962C42}"/>
    <cellStyle name="Normal 2 2 2" xfId="5" xr:uid="{45CC9031-4AFD-4178-AF6C-BE5A63E5BD29}"/>
    <cellStyle name="Normal 2 2 5" xfId="4" xr:uid="{B9F52E63-C4B4-45D3-953B-91B351F2326F}"/>
    <cellStyle name="Normal 4 2" xfId="6" xr:uid="{914F7031-4EA6-4BB1-9D86-4881C6188F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186614</xdr:colOff>
      <xdr:row>1</xdr:row>
      <xdr:rowOff>38782</xdr:rowOff>
    </xdr:from>
    <xdr:to>
      <xdr:col>12</xdr:col>
      <xdr:colOff>165283</xdr:colOff>
      <xdr:row>7</xdr:row>
      <xdr:rowOff>39556</xdr:rowOff>
    </xdr:to>
    <xdr:pic>
      <xdr:nvPicPr>
        <xdr:cNvPr id="2" name="Graphic 1">
          <a:extLst>
            <a:ext uri="{FF2B5EF4-FFF2-40B4-BE49-F238E27FC236}">
              <a16:creationId xmlns:a16="http://schemas.microsoft.com/office/drawing/2014/main" id="{94D62EAE-3B65-4D64-8280-F14BCEB734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035464" y="229282"/>
          <a:ext cx="921644" cy="934224"/>
        </a:xfrm>
        <a:prstGeom prst="rect">
          <a:avLst/>
        </a:prstGeom>
      </xdr:spPr>
    </xdr:pic>
    <xdr:clientData/>
  </xdr:twoCellAnchor>
  <xdr:twoCellAnchor editAs="oneCell">
    <xdr:from>
      <xdr:col>1</xdr:col>
      <xdr:colOff>1728026</xdr:colOff>
      <xdr:row>0</xdr:row>
      <xdr:rowOff>0</xdr:rowOff>
    </xdr:from>
    <xdr:to>
      <xdr:col>1</xdr:col>
      <xdr:colOff>3147573</xdr:colOff>
      <xdr:row>7</xdr:row>
      <xdr:rowOff>78426</xdr:rowOff>
    </xdr:to>
    <xdr:pic>
      <xdr:nvPicPr>
        <xdr:cNvPr id="3" name="Picture 2">
          <a:extLst>
            <a:ext uri="{FF2B5EF4-FFF2-40B4-BE49-F238E27FC236}">
              <a16:creationId xmlns:a16="http://schemas.microsoft.com/office/drawing/2014/main" id="{F219A6D4-25F2-441A-8F69-0D662F8BB2E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 r="3030" b="13079"/>
        <a:stretch/>
      </xdr:blipFill>
      <xdr:spPr>
        <a:xfrm>
          <a:off x="1870901" y="0"/>
          <a:ext cx="1419547" cy="12023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8</xdr:row>
      <xdr:rowOff>123825</xdr:rowOff>
    </xdr:from>
    <xdr:to>
      <xdr:col>3</xdr:col>
      <xdr:colOff>0</xdr:colOff>
      <xdr:row>10</xdr:row>
      <xdr:rowOff>0</xdr:rowOff>
    </xdr:to>
    <xdr:sp macro="" textlink="">
      <xdr:nvSpPr>
        <xdr:cNvPr id="2" name="Text Box 28">
          <a:extLst>
            <a:ext uri="{FF2B5EF4-FFF2-40B4-BE49-F238E27FC236}">
              <a16:creationId xmlns:a16="http://schemas.microsoft.com/office/drawing/2014/main" id="{8326274B-EB98-4CCE-BC6C-FCE74275D296}"/>
            </a:ext>
          </a:extLst>
        </xdr:cNvPr>
        <xdr:cNvSpPr txBox="1">
          <a:spLocks noChangeArrowheads="1"/>
        </xdr:cNvSpPr>
      </xdr:nvSpPr>
      <xdr:spPr bwMode="auto">
        <a:xfrm>
          <a:off x="5438775" y="1419225"/>
          <a:ext cx="0" cy="304800"/>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xdr:from>
      <xdr:col>3</xdr:col>
      <xdr:colOff>0</xdr:colOff>
      <xdr:row>8</xdr:row>
      <xdr:rowOff>123825</xdr:rowOff>
    </xdr:from>
    <xdr:to>
      <xdr:col>3</xdr:col>
      <xdr:colOff>0</xdr:colOff>
      <xdr:row>10</xdr:row>
      <xdr:rowOff>0</xdr:rowOff>
    </xdr:to>
    <xdr:sp macro="" textlink="">
      <xdr:nvSpPr>
        <xdr:cNvPr id="3" name="Text Box 28">
          <a:extLst>
            <a:ext uri="{FF2B5EF4-FFF2-40B4-BE49-F238E27FC236}">
              <a16:creationId xmlns:a16="http://schemas.microsoft.com/office/drawing/2014/main" id="{EB8E0B72-0128-42C1-AFE6-BC5D3DCD0193}"/>
            </a:ext>
          </a:extLst>
        </xdr:cNvPr>
        <xdr:cNvSpPr txBox="1">
          <a:spLocks noChangeArrowheads="1"/>
        </xdr:cNvSpPr>
      </xdr:nvSpPr>
      <xdr:spPr bwMode="auto">
        <a:xfrm>
          <a:off x="5438775" y="1419225"/>
          <a:ext cx="0" cy="304800"/>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xdr:from>
      <xdr:col>3</xdr:col>
      <xdr:colOff>0</xdr:colOff>
      <xdr:row>8</xdr:row>
      <xdr:rowOff>123825</xdr:rowOff>
    </xdr:from>
    <xdr:to>
      <xdr:col>3</xdr:col>
      <xdr:colOff>0</xdr:colOff>
      <xdr:row>10</xdr:row>
      <xdr:rowOff>0</xdr:rowOff>
    </xdr:to>
    <xdr:sp macro="" textlink="">
      <xdr:nvSpPr>
        <xdr:cNvPr id="4" name="Text Box 28">
          <a:extLst>
            <a:ext uri="{FF2B5EF4-FFF2-40B4-BE49-F238E27FC236}">
              <a16:creationId xmlns:a16="http://schemas.microsoft.com/office/drawing/2014/main" id="{C2AE536D-FD4B-4F57-93B0-C5B0D3CC37CA}"/>
            </a:ext>
          </a:extLst>
        </xdr:cNvPr>
        <xdr:cNvSpPr txBox="1">
          <a:spLocks noChangeArrowheads="1"/>
        </xdr:cNvSpPr>
      </xdr:nvSpPr>
      <xdr:spPr bwMode="auto">
        <a:xfrm>
          <a:off x="5438775" y="1419225"/>
          <a:ext cx="0" cy="304800"/>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xdr:from>
      <xdr:col>3</xdr:col>
      <xdr:colOff>0</xdr:colOff>
      <xdr:row>8</xdr:row>
      <xdr:rowOff>123825</xdr:rowOff>
    </xdr:from>
    <xdr:to>
      <xdr:col>3</xdr:col>
      <xdr:colOff>0</xdr:colOff>
      <xdr:row>10</xdr:row>
      <xdr:rowOff>0</xdr:rowOff>
    </xdr:to>
    <xdr:sp macro="" textlink="">
      <xdr:nvSpPr>
        <xdr:cNvPr id="5" name="Text Box 28">
          <a:extLst>
            <a:ext uri="{FF2B5EF4-FFF2-40B4-BE49-F238E27FC236}">
              <a16:creationId xmlns:a16="http://schemas.microsoft.com/office/drawing/2014/main" id="{A6F83257-52B8-47EF-B230-21D2E9158873}"/>
            </a:ext>
          </a:extLst>
        </xdr:cNvPr>
        <xdr:cNvSpPr txBox="1">
          <a:spLocks noChangeArrowheads="1"/>
        </xdr:cNvSpPr>
      </xdr:nvSpPr>
      <xdr:spPr bwMode="auto">
        <a:xfrm>
          <a:off x="5438775" y="1419225"/>
          <a:ext cx="0" cy="304800"/>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editAs="oneCell">
    <xdr:from>
      <xdr:col>6</xdr:col>
      <xdr:colOff>1187452</xdr:colOff>
      <xdr:row>1</xdr:row>
      <xdr:rowOff>34923</xdr:rowOff>
    </xdr:from>
    <xdr:to>
      <xdr:col>8</xdr:col>
      <xdr:colOff>254003</xdr:colOff>
      <xdr:row>6</xdr:row>
      <xdr:rowOff>60279</xdr:rowOff>
    </xdr:to>
    <xdr:pic>
      <xdr:nvPicPr>
        <xdr:cNvPr id="6" name="Graphic 5">
          <a:extLst>
            <a:ext uri="{FF2B5EF4-FFF2-40B4-BE49-F238E27FC236}">
              <a16:creationId xmlns:a16="http://schemas.microsoft.com/office/drawing/2014/main" id="{540F5A95-969A-4259-9FAD-30E171C7B3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521702" y="225423"/>
          <a:ext cx="1009651" cy="1015956"/>
        </a:xfrm>
        <a:prstGeom prst="rect">
          <a:avLst/>
        </a:prstGeom>
      </xdr:spPr>
    </xdr:pic>
    <xdr:clientData/>
  </xdr:twoCellAnchor>
  <xdr:twoCellAnchor editAs="oneCell">
    <xdr:from>
      <xdr:col>1</xdr:col>
      <xdr:colOff>3571873</xdr:colOff>
      <xdr:row>0</xdr:row>
      <xdr:rowOff>71437</xdr:rowOff>
    </xdr:from>
    <xdr:to>
      <xdr:col>2</xdr:col>
      <xdr:colOff>464341</xdr:colOff>
      <xdr:row>7</xdr:row>
      <xdr:rowOff>19594</xdr:rowOff>
    </xdr:to>
    <xdr:pic>
      <xdr:nvPicPr>
        <xdr:cNvPr id="7" name="Picture 6">
          <a:extLst>
            <a:ext uri="{FF2B5EF4-FFF2-40B4-BE49-F238E27FC236}">
              <a16:creationId xmlns:a16="http://schemas.microsoft.com/office/drawing/2014/main" id="{B004515B-31CC-469A-BD27-0DEAFAAC1DD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 r="3030" b="13079"/>
        <a:stretch/>
      </xdr:blipFill>
      <xdr:spPr>
        <a:xfrm>
          <a:off x="3733798" y="71437"/>
          <a:ext cx="1416843" cy="11959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3FD38-0B20-4FC9-B616-31E206A893DD}">
  <sheetPr codeName="Sheet4">
    <pageSetUpPr fitToPage="1"/>
  </sheetPr>
  <dimension ref="A1:XFC1048572"/>
  <sheetViews>
    <sheetView showGridLines="0" tabSelected="1" zoomScale="87" zoomScaleNormal="87" workbookViewId="0">
      <selection activeCell="B9" sqref="B9:O9"/>
    </sheetView>
  </sheetViews>
  <sheetFormatPr defaultColWidth="9.140625" defaultRowHeight="15" x14ac:dyDescent="0.25"/>
  <cols>
    <col min="1" max="1" width="2.140625" style="16" customWidth="1"/>
    <col min="2" max="2" width="67.42578125" style="18" bestFit="1" customWidth="1"/>
    <col min="3" max="4" width="10.7109375" style="5" bestFit="1" customWidth="1"/>
    <col min="5" max="7" width="9.5703125" style="5" bestFit="1" customWidth="1"/>
    <col min="8" max="8" width="8.85546875" style="5" bestFit="1" customWidth="1"/>
    <col min="9" max="10" width="9.5703125" style="5" bestFit="1" customWidth="1"/>
    <col min="11" max="11" width="6.85546875" style="5" bestFit="1" customWidth="1"/>
    <col min="12" max="12" width="7.28515625" style="5" bestFit="1" customWidth="1"/>
    <col min="13" max="13" width="7.140625" style="5" bestFit="1" customWidth="1"/>
    <col min="14" max="14" width="6.5703125" style="5" bestFit="1" customWidth="1"/>
    <col min="15" max="15" width="17.85546875" style="6" bestFit="1" customWidth="1"/>
    <col min="16" max="16" width="15.5703125" style="17" bestFit="1" customWidth="1"/>
    <col min="17" max="17" width="18.5703125" style="17" bestFit="1" customWidth="1"/>
    <col min="18" max="18" width="6.5703125" style="17" bestFit="1" customWidth="1"/>
    <col min="19" max="19" width="7.140625" style="17" bestFit="1" customWidth="1"/>
    <col min="20" max="20" width="8.42578125" style="17" bestFit="1" customWidth="1"/>
    <col min="21" max="22" width="10.7109375" style="17" bestFit="1" customWidth="1"/>
    <col min="23" max="23" width="6.5703125" style="17" bestFit="1" customWidth="1"/>
    <col min="24" max="24" width="11.28515625" style="17" bestFit="1" customWidth="1"/>
    <col min="25" max="28" width="6.42578125" style="17" bestFit="1" customWidth="1"/>
    <col min="29" max="29" width="5.5703125" style="17" bestFit="1" customWidth="1"/>
    <col min="30" max="16377" width="9.140625" style="17"/>
    <col min="16378" max="16378" width="10.85546875" style="17" bestFit="1" customWidth="1"/>
    <col min="16379" max="16382" width="9.140625" style="17"/>
    <col min="16383" max="16383" width="10.85546875" style="17" bestFit="1" customWidth="1"/>
    <col min="16384" max="16384" width="10.85546875" style="17" customWidth="1"/>
  </cols>
  <sheetData>
    <row r="1" spans="1:28" s="2" customFormat="1" x14ac:dyDescent="0.25">
      <c r="A1" s="1"/>
      <c r="C1" s="3"/>
      <c r="D1" s="3"/>
      <c r="E1" s="3"/>
      <c r="F1" s="3"/>
      <c r="G1" s="3"/>
      <c r="H1" s="3"/>
      <c r="I1" s="3"/>
      <c r="J1" s="3"/>
      <c r="K1" s="3"/>
      <c r="L1" s="4"/>
      <c r="M1" s="5"/>
      <c r="N1" s="5"/>
      <c r="O1" s="6"/>
    </row>
    <row r="2" spans="1:28" s="2" customFormat="1" x14ac:dyDescent="0.25">
      <c r="A2" s="1"/>
      <c r="C2" s="3"/>
      <c r="D2" s="3"/>
      <c r="E2" s="3"/>
      <c r="F2" s="3"/>
      <c r="G2" s="3"/>
      <c r="H2" s="3"/>
      <c r="I2" s="3"/>
      <c r="J2" s="3"/>
      <c r="K2" s="3"/>
      <c r="L2" s="4"/>
      <c r="M2" s="5"/>
      <c r="N2" s="7"/>
      <c r="O2" s="6"/>
    </row>
    <row r="3" spans="1:28" s="2" customFormat="1" x14ac:dyDescent="0.25">
      <c r="A3" s="1"/>
      <c r="C3" s="3"/>
      <c r="D3" s="3"/>
      <c r="E3" s="3"/>
      <c r="F3" s="3"/>
      <c r="G3" s="3"/>
      <c r="H3" s="3"/>
      <c r="I3" s="3"/>
      <c r="J3" s="3"/>
      <c r="K3" s="3"/>
      <c r="L3" s="4"/>
      <c r="M3" s="5"/>
      <c r="N3" s="5"/>
      <c r="O3" s="6"/>
    </row>
    <row r="4" spans="1:28" s="2" customFormat="1" x14ac:dyDescent="0.25">
      <c r="A4" s="1"/>
      <c r="C4" s="3"/>
      <c r="D4" s="3"/>
      <c r="E4" s="3"/>
      <c r="F4" s="3"/>
      <c r="G4" s="3"/>
      <c r="H4" s="3"/>
      <c r="I4" s="3"/>
      <c r="J4" s="7"/>
      <c r="K4" s="3"/>
      <c r="L4" s="4"/>
      <c r="M4" s="5"/>
      <c r="N4" s="5"/>
      <c r="O4" s="6"/>
    </row>
    <row r="5" spans="1:28" s="2" customFormat="1" x14ac:dyDescent="0.25">
      <c r="A5" s="1"/>
      <c r="C5" s="3"/>
      <c r="D5" s="3"/>
      <c r="E5" s="3"/>
      <c r="F5" s="3"/>
      <c r="G5" s="3"/>
      <c r="H5" s="3"/>
      <c r="I5" s="3"/>
      <c r="J5" s="7"/>
      <c r="K5" s="3"/>
      <c r="L5" s="4"/>
      <c r="M5" s="5"/>
      <c r="N5" s="5"/>
      <c r="O5" s="6"/>
    </row>
    <row r="6" spans="1:28" s="2" customFormat="1" ht="6.75" customHeight="1" x14ac:dyDescent="0.25">
      <c r="A6" s="1"/>
      <c r="B6" s="8"/>
      <c r="C6" s="9"/>
      <c r="D6" s="9"/>
      <c r="E6" s="9"/>
      <c r="F6" s="9"/>
      <c r="G6" s="9"/>
      <c r="H6" s="9"/>
      <c r="I6" s="9"/>
      <c r="J6" s="9"/>
      <c r="K6" s="9"/>
      <c r="L6" s="9"/>
      <c r="M6" s="9"/>
      <c r="N6" s="9"/>
      <c r="O6" s="10"/>
    </row>
    <row r="7" spans="1:28" s="2" customFormat="1" ht="6.75" customHeight="1" x14ac:dyDescent="0.25">
      <c r="A7" s="1"/>
      <c r="B7" s="8"/>
      <c r="C7" s="9"/>
      <c r="D7" s="9"/>
      <c r="E7" s="9"/>
      <c r="F7" s="9"/>
      <c r="G7" s="9"/>
      <c r="H7" s="9"/>
      <c r="I7" s="9"/>
      <c r="J7" s="9"/>
      <c r="K7" s="9"/>
      <c r="L7" s="9"/>
      <c r="M7" s="9"/>
      <c r="N7" s="9"/>
      <c r="O7" s="10"/>
    </row>
    <row r="8" spans="1:28" s="2" customFormat="1" ht="6.75" customHeight="1" x14ac:dyDescent="0.25">
      <c r="A8" s="1"/>
      <c r="B8" s="8"/>
      <c r="C8" s="9"/>
      <c r="D8" s="9"/>
      <c r="E8" s="9"/>
      <c r="F8" s="9"/>
      <c r="G8" s="9"/>
      <c r="H8" s="9"/>
      <c r="I8" s="9"/>
      <c r="J8" s="9"/>
      <c r="K8" s="9"/>
      <c r="L8" s="9"/>
      <c r="M8" s="9"/>
      <c r="N8" s="9"/>
      <c r="O8" s="10"/>
    </row>
    <row r="9" spans="1:28" s="2" customFormat="1" ht="16.5" x14ac:dyDescent="0.25">
      <c r="A9" s="1"/>
      <c r="B9" s="186">
        <v>46235</v>
      </c>
      <c r="C9" s="186"/>
      <c r="D9" s="186"/>
      <c r="E9" s="186"/>
      <c r="F9" s="186"/>
      <c r="G9" s="186"/>
      <c r="H9" s="186"/>
      <c r="I9" s="186"/>
      <c r="J9" s="186"/>
      <c r="K9" s="186"/>
      <c r="L9" s="186"/>
      <c r="M9" s="186"/>
      <c r="N9" s="186"/>
      <c r="O9" s="186"/>
    </row>
    <row r="10" spans="1:28" s="2" customFormat="1" ht="17.25" customHeight="1" thickBot="1" x14ac:dyDescent="0.3">
      <c r="A10" s="1"/>
      <c r="B10" s="149" t="s">
        <v>0</v>
      </c>
      <c r="C10" s="149"/>
      <c r="D10" s="149"/>
      <c r="E10" s="149"/>
      <c r="F10" s="149"/>
      <c r="G10" s="149"/>
      <c r="H10" s="149"/>
      <c r="I10" s="149"/>
      <c r="J10" s="149"/>
      <c r="K10" s="149"/>
      <c r="L10" s="149"/>
      <c r="M10" s="149"/>
      <c r="N10" s="149"/>
      <c r="O10" s="149"/>
    </row>
    <row r="11" spans="1:28" s="15" customFormat="1" ht="33.75" customHeight="1" thickBot="1" x14ac:dyDescent="0.25">
      <c r="A11" s="11"/>
      <c r="B11" s="12" t="s">
        <v>1</v>
      </c>
      <c r="C11" s="13" t="s">
        <v>2</v>
      </c>
      <c r="D11" s="13" t="s">
        <v>3</v>
      </c>
      <c r="E11" s="13" t="s">
        <v>4</v>
      </c>
      <c r="F11" s="13" t="s">
        <v>5</v>
      </c>
      <c r="G11" s="13" t="s">
        <v>6</v>
      </c>
      <c r="H11" s="13" t="s">
        <v>7</v>
      </c>
      <c r="I11" s="13" t="s">
        <v>8</v>
      </c>
      <c r="J11" s="13" t="s">
        <v>9</v>
      </c>
      <c r="K11" s="13" t="s">
        <v>10</v>
      </c>
      <c r="L11" s="13" t="s">
        <v>11</v>
      </c>
      <c r="M11" s="13" t="s">
        <v>12</v>
      </c>
      <c r="N11" s="13" t="s">
        <v>13</v>
      </c>
      <c r="O11" s="14" t="s">
        <v>14</v>
      </c>
    </row>
    <row r="13" spans="1:28" ht="16.5" thickBot="1" x14ac:dyDescent="0.3">
      <c r="B13" s="150" t="s">
        <v>15</v>
      </c>
      <c r="C13" s="150"/>
      <c r="D13" s="150"/>
      <c r="E13" s="150"/>
      <c r="F13" s="150"/>
      <c r="G13" s="150"/>
      <c r="H13" s="150"/>
      <c r="I13" s="150"/>
      <c r="J13" s="150"/>
      <c r="K13" s="150"/>
      <c r="L13" s="150"/>
      <c r="M13" s="150"/>
      <c r="N13" s="150"/>
      <c r="O13" s="150"/>
    </row>
    <row r="14" spans="1:28" x14ac:dyDescent="0.25">
      <c r="C14" s="19"/>
    </row>
    <row r="15" spans="1:28" ht="15.75" thickBot="1" x14ac:dyDescent="0.3">
      <c r="B15" s="154" t="s">
        <v>16</v>
      </c>
      <c r="C15" s="82">
        <f t="shared" ref="C15:O15" si="0">+C16+C23</f>
        <v>14.611491836999999</v>
      </c>
      <c r="D15" s="82">
        <f t="shared" si="0"/>
        <v>2752.5</v>
      </c>
      <c r="E15" s="82">
        <f>+E16+E23</f>
        <v>63.393465759999998</v>
      </c>
      <c r="F15" s="82">
        <f t="shared" si="0"/>
        <v>15.773522010000001</v>
      </c>
      <c r="G15" s="82">
        <f t="shared" si="0"/>
        <v>47.574489394000004</v>
      </c>
      <c r="H15" s="82">
        <f t="shared" si="0"/>
        <v>67.765021872000005</v>
      </c>
      <c r="I15" s="82">
        <f t="shared" si="0"/>
        <v>41.078798379999995</v>
      </c>
      <c r="J15" s="82">
        <f>+J16+J23</f>
        <v>44.937602183999999</v>
      </c>
      <c r="K15" s="82">
        <f t="shared" si="0"/>
        <v>0</v>
      </c>
      <c r="L15" s="82">
        <f>+L16+L23</f>
        <v>0</v>
      </c>
      <c r="M15" s="82">
        <f>+M16+M23</f>
        <v>0</v>
      </c>
      <c r="N15" s="82">
        <f>+N16+N23</f>
        <v>0</v>
      </c>
      <c r="O15" s="20">
        <f t="shared" si="0"/>
        <v>3047.634391437</v>
      </c>
      <c r="P15" s="21"/>
      <c r="Q15" s="21"/>
      <c r="R15" s="21"/>
      <c r="S15" s="21"/>
      <c r="T15" s="21"/>
      <c r="U15" s="21"/>
      <c r="V15" s="21"/>
      <c r="W15" s="21"/>
      <c r="X15" s="21"/>
      <c r="Y15" s="21"/>
      <c r="Z15" s="21"/>
      <c r="AA15" s="21"/>
      <c r="AB15" s="21"/>
    </row>
    <row r="16" spans="1:28" ht="15.75" thickTop="1" x14ac:dyDescent="0.25">
      <c r="B16" s="155" t="s">
        <v>17</v>
      </c>
      <c r="C16" s="85">
        <f>+C17+C19</f>
        <v>14.611491836999999</v>
      </c>
      <c r="D16" s="85">
        <f t="shared" ref="D16:K16" si="1">+D17+D19</f>
        <v>2752.5</v>
      </c>
      <c r="E16" s="85">
        <f>+E17+E19</f>
        <v>63.393465759999998</v>
      </c>
      <c r="F16" s="85">
        <f t="shared" si="1"/>
        <v>15.773522010000001</v>
      </c>
      <c r="G16" s="85">
        <f t="shared" si="1"/>
        <v>47.574489394000004</v>
      </c>
      <c r="H16" s="85">
        <f>+H17+H19</f>
        <v>67.765021872000005</v>
      </c>
      <c r="I16" s="85">
        <f t="shared" si="1"/>
        <v>41.078798379999995</v>
      </c>
      <c r="J16" s="85">
        <f t="shared" si="1"/>
        <v>44.937602183999999</v>
      </c>
      <c r="K16" s="85">
        <f t="shared" si="1"/>
        <v>0</v>
      </c>
      <c r="L16" s="85">
        <f>+L17+L19</f>
        <v>0</v>
      </c>
      <c r="M16" s="85">
        <f>+M17+M19</f>
        <v>0</v>
      </c>
      <c r="N16" s="85">
        <f>+N17+N19</f>
        <v>0</v>
      </c>
      <c r="O16" s="22">
        <f>+O17+O19</f>
        <v>3047.634391437</v>
      </c>
      <c r="P16" s="21"/>
      <c r="Q16" s="21"/>
      <c r="R16" s="21"/>
      <c r="S16" s="21"/>
      <c r="T16" s="21"/>
      <c r="U16" s="21"/>
      <c r="V16" s="21"/>
      <c r="W16" s="21"/>
      <c r="X16" s="21"/>
      <c r="Y16" s="21"/>
      <c r="Z16" s="21"/>
      <c r="AA16" s="21"/>
      <c r="AB16" s="21"/>
    </row>
    <row r="17" spans="1:28" s="24" customFormat="1" x14ac:dyDescent="0.25">
      <c r="A17" s="23"/>
      <c r="B17" s="156" t="s">
        <v>18</v>
      </c>
      <c r="C17" s="88">
        <v>14.039366836999999</v>
      </c>
      <c r="D17" s="88">
        <v>2.5</v>
      </c>
      <c r="E17" s="88">
        <v>50.832525369999999</v>
      </c>
      <c r="F17" s="88">
        <v>15.773522010000001</v>
      </c>
      <c r="G17" s="88">
        <v>47.574489394000004</v>
      </c>
      <c r="H17" s="88">
        <v>51.314159062000002</v>
      </c>
      <c r="I17" s="88">
        <v>41.078798379999995</v>
      </c>
      <c r="J17" s="88">
        <v>36.013473134000002</v>
      </c>
      <c r="K17" s="88">
        <v>0</v>
      </c>
      <c r="L17" s="88">
        <v>0</v>
      </c>
      <c r="M17" s="88">
        <v>0</v>
      </c>
      <c r="N17" s="88">
        <v>0</v>
      </c>
      <c r="O17" s="22">
        <f>SUM(C17:N17)</f>
        <v>259.126334187</v>
      </c>
      <c r="P17" s="21"/>
      <c r="Q17" s="21"/>
      <c r="R17" s="21"/>
      <c r="S17" s="21"/>
      <c r="T17" s="21"/>
      <c r="U17" s="21"/>
      <c r="V17" s="21"/>
      <c r="W17" s="21"/>
      <c r="X17" s="21"/>
      <c r="Y17" s="21"/>
      <c r="Z17" s="21"/>
      <c r="AA17" s="21"/>
      <c r="AB17" s="21"/>
    </row>
    <row r="18" spans="1:28" s="27" customFormat="1" x14ac:dyDescent="0.25">
      <c r="A18" s="25"/>
      <c r="B18" s="157" t="s">
        <v>19</v>
      </c>
      <c r="C18" s="91">
        <v>0</v>
      </c>
      <c r="D18" s="88">
        <v>0</v>
      </c>
      <c r="E18" s="88">
        <v>0</v>
      </c>
      <c r="F18" s="88">
        <v>0</v>
      </c>
      <c r="G18" s="88">
        <v>0</v>
      </c>
      <c r="H18" s="88">
        <v>0</v>
      </c>
      <c r="I18" s="88">
        <v>0</v>
      </c>
      <c r="J18" s="88">
        <v>0</v>
      </c>
      <c r="K18" s="88">
        <v>0</v>
      </c>
      <c r="L18" s="88">
        <v>0</v>
      </c>
      <c r="M18" s="88">
        <v>0</v>
      </c>
      <c r="N18" s="88">
        <v>0</v>
      </c>
      <c r="O18" s="26">
        <f>SUM(C18:N18)</f>
        <v>0</v>
      </c>
      <c r="P18" s="21"/>
      <c r="Q18" s="21"/>
      <c r="R18" s="21"/>
      <c r="S18" s="21"/>
      <c r="T18" s="21"/>
      <c r="U18" s="21"/>
      <c r="V18" s="21"/>
      <c r="W18" s="21"/>
      <c r="X18" s="21"/>
      <c r="Y18" s="21"/>
      <c r="Z18" s="21"/>
      <c r="AA18" s="21"/>
      <c r="AB18" s="21"/>
    </row>
    <row r="19" spans="1:28" s="24" customFormat="1" x14ac:dyDescent="0.25">
      <c r="A19" s="23"/>
      <c r="B19" s="158" t="s">
        <v>20</v>
      </c>
      <c r="C19" s="88">
        <v>0.57212499999999999</v>
      </c>
      <c r="D19" s="88">
        <v>2750</v>
      </c>
      <c r="E19" s="88">
        <v>12.560940390000001</v>
      </c>
      <c r="F19" s="88">
        <v>0</v>
      </c>
      <c r="G19" s="88">
        <v>0</v>
      </c>
      <c r="H19" s="88">
        <v>16.45086281</v>
      </c>
      <c r="I19" s="88">
        <v>0</v>
      </c>
      <c r="J19" s="88">
        <v>8.9241290500000012</v>
      </c>
      <c r="K19" s="88">
        <v>0</v>
      </c>
      <c r="L19" s="88">
        <v>0</v>
      </c>
      <c r="M19" s="88">
        <v>0</v>
      </c>
      <c r="N19" s="88">
        <v>0</v>
      </c>
      <c r="O19" s="28">
        <f>SUM(C19:N19)</f>
        <v>2788.5080572500001</v>
      </c>
      <c r="P19" s="21"/>
      <c r="Q19" s="21"/>
      <c r="R19" s="21"/>
      <c r="S19" s="21"/>
      <c r="T19" s="21"/>
      <c r="U19" s="21"/>
      <c r="V19" s="21"/>
      <c r="W19" s="21"/>
      <c r="X19" s="21"/>
      <c r="Y19" s="21"/>
      <c r="Z19" s="21"/>
      <c r="AA19" s="21"/>
      <c r="AB19" s="21"/>
    </row>
    <row r="20" spans="1:28" s="27" customFormat="1" x14ac:dyDescent="0.25">
      <c r="A20" s="25"/>
      <c r="B20" s="157" t="s">
        <v>19</v>
      </c>
      <c r="C20" s="88">
        <v>0.57212499999999999</v>
      </c>
      <c r="D20" s="88">
        <v>2.2687499999999998</v>
      </c>
      <c r="E20" s="88">
        <v>0</v>
      </c>
      <c r="F20" s="88">
        <v>0</v>
      </c>
      <c r="G20" s="88">
        <v>0</v>
      </c>
      <c r="H20" s="88">
        <v>0</v>
      </c>
      <c r="I20" s="88">
        <v>0</v>
      </c>
      <c r="J20" s="88">
        <v>0</v>
      </c>
      <c r="K20" s="88">
        <v>0</v>
      </c>
      <c r="L20" s="88">
        <v>0</v>
      </c>
      <c r="M20" s="88">
        <v>0</v>
      </c>
      <c r="N20" s="88">
        <v>0</v>
      </c>
      <c r="O20" s="26">
        <f>SUM(C20:N20)</f>
        <v>2.8408749999999996</v>
      </c>
      <c r="P20" s="21"/>
      <c r="Q20" s="21"/>
      <c r="R20" s="21"/>
      <c r="S20" s="21"/>
      <c r="T20" s="21"/>
      <c r="U20" s="21"/>
      <c r="V20" s="21"/>
      <c r="W20" s="21"/>
      <c r="X20" s="21"/>
      <c r="Y20" s="21"/>
      <c r="Z20" s="21"/>
      <c r="AA20" s="21"/>
      <c r="AB20" s="21"/>
    </row>
    <row r="21" spans="1:28" s="27" customFormat="1" ht="7.5" customHeight="1" x14ac:dyDescent="0.2">
      <c r="A21" s="25"/>
      <c r="B21" s="157"/>
      <c r="C21" s="91"/>
      <c r="D21" s="91"/>
      <c r="E21" s="91"/>
      <c r="F21" s="91"/>
      <c r="G21" s="91"/>
      <c r="H21" s="91"/>
      <c r="I21" s="91"/>
      <c r="J21" s="91"/>
      <c r="K21" s="91"/>
      <c r="L21" s="91"/>
      <c r="M21" s="91"/>
      <c r="N21" s="91"/>
      <c r="O21" s="26"/>
      <c r="P21" s="21"/>
      <c r="Q21" s="21"/>
      <c r="R21" s="21"/>
      <c r="S21" s="21"/>
      <c r="T21" s="21"/>
      <c r="U21" s="21"/>
      <c r="V21" s="21"/>
      <c r="W21" s="21"/>
      <c r="X21" s="21"/>
      <c r="Y21" s="21"/>
      <c r="Z21" s="21"/>
      <c r="AA21" s="21"/>
      <c r="AB21" s="21"/>
    </row>
    <row r="22" spans="1:28" ht="14.25" x14ac:dyDescent="0.2">
      <c r="B22" s="159"/>
      <c r="C22" s="91"/>
      <c r="D22" s="91"/>
      <c r="E22" s="91"/>
      <c r="F22" s="91"/>
      <c r="G22" s="91"/>
      <c r="H22" s="91"/>
      <c r="I22" s="91"/>
      <c r="J22" s="91"/>
      <c r="K22" s="91"/>
      <c r="L22" s="91"/>
      <c r="M22" s="91"/>
      <c r="N22" s="91"/>
      <c r="O22" s="26"/>
      <c r="P22" s="21"/>
      <c r="Q22" s="21"/>
      <c r="R22" s="21"/>
      <c r="S22" s="21"/>
      <c r="T22" s="21"/>
      <c r="U22" s="21"/>
      <c r="V22" s="21"/>
      <c r="W22" s="21"/>
      <c r="X22" s="21"/>
      <c r="Y22" s="21"/>
      <c r="Z22" s="21"/>
      <c r="AA22" s="21"/>
      <c r="AB22" s="21"/>
    </row>
    <row r="23" spans="1:28" x14ac:dyDescent="0.25">
      <c r="B23" s="160" t="s">
        <v>21</v>
      </c>
      <c r="C23" s="100">
        <f t="shared" ref="C23:O23" si="2">+C24</f>
        <v>0</v>
      </c>
      <c r="D23" s="100">
        <f t="shared" si="2"/>
        <v>0</v>
      </c>
      <c r="E23" s="29">
        <f t="shared" si="2"/>
        <v>0</v>
      </c>
      <c r="F23" s="29">
        <f t="shared" si="2"/>
        <v>0</v>
      </c>
      <c r="G23" s="29">
        <f t="shared" si="2"/>
        <v>0</v>
      </c>
      <c r="H23" s="29">
        <f t="shared" si="2"/>
        <v>0</v>
      </c>
      <c r="I23" s="29">
        <f t="shared" si="2"/>
        <v>0</v>
      </c>
      <c r="J23" s="29">
        <f t="shared" si="2"/>
        <v>0</v>
      </c>
      <c r="K23" s="29">
        <f t="shared" si="2"/>
        <v>0</v>
      </c>
      <c r="L23" s="29">
        <f t="shared" si="2"/>
        <v>0</v>
      </c>
      <c r="M23" s="29">
        <f t="shared" si="2"/>
        <v>0</v>
      </c>
      <c r="N23" s="29">
        <f t="shared" si="2"/>
        <v>0</v>
      </c>
      <c r="O23" s="29">
        <f t="shared" si="2"/>
        <v>0</v>
      </c>
      <c r="P23" s="21"/>
      <c r="Q23" s="21"/>
      <c r="R23" s="21"/>
      <c r="S23" s="21"/>
      <c r="T23" s="21"/>
      <c r="U23" s="21"/>
      <c r="V23" s="21"/>
      <c r="W23" s="21"/>
      <c r="X23" s="21"/>
      <c r="Y23" s="21"/>
      <c r="Z23" s="21"/>
      <c r="AA23" s="21"/>
      <c r="AB23" s="21"/>
    </row>
    <row r="24" spans="1:28" s="24" customFormat="1" x14ac:dyDescent="0.25">
      <c r="A24" s="23"/>
      <c r="B24" s="156" t="s">
        <v>18</v>
      </c>
      <c r="C24" s="88">
        <v>0</v>
      </c>
      <c r="D24" s="88">
        <v>0</v>
      </c>
      <c r="E24" s="88">
        <v>0</v>
      </c>
      <c r="F24" s="88">
        <v>0</v>
      </c>
      <c r="G24" s="88">
        <v>0</v>
      </c>
      <c r="H24" s="88">
        <v>0</v>
      </c>
      <c r="I24" s="88">
        <v>0</v>
      </c>
      <c r="J24" s="88">
        <v>0</v>
      </c>
      <c r="K24" s="88">
        <v>0</v>
      </c>
      <c r="L24" s="88">
        <v>0</v>
      </c>
      <c r="M24" s="88">
        <v>0</v>
      </c>
      <c r="N24" s="88">
        <v>0</v>
      </c>
      <c r="O24" s="28">
        <f>SUM(C24:N24)</f>
        <v>0</v>
      </c>
      <c r="P24" s="21"/>
      <c r="Q24" s="21"/>
      <c r="R24" s="21"/>
      <c r="S24" s="21"/>
      <c r="T24" s="21"/>
      <c r="U24" s="21"/>
      <c r="V24" s="21"/>
      <c r="W24" s="21"/>
      <c r="X24" s="21"/>
      <c r="Y24" s="21"/>
      <c r="Z24" s="21"/>
      <c r="AA24" s="21"/>
      <c r="AB24" s="21"/>
    </row>
    <row r="25" spans="1:28" x14ac:dyDescent="0.25">
      <c r="B25" s="161"/>
      <c r="C25" s="6"/>
      <c r="D25" s="6"/>
      <c r="E25" s="6"/>
      <c r="F25" s="6"/>
      <c r="G25" s="6"/>
      <c r="H25" s="6"/>
      <c r="I25" s="6"/>
      <c r="J25" s="6"/>
      <c r="K25" s="6"/>
      <c r="L25" s="6"/>
      <c r="M25" s="6"/>
      <c r="N25" s="6"/>
      <c r="P25" s="21"/>
      <c r="Q25" s="21"/>
      <c r="R25" s="21"/>
      <c r="S25" s="21"/>
      <c r="T25" s="21"/>
      <c r="U25" s="21"/>
      <c r="V25" s="21"/>
      <c r="W25" s="21"/>
      <c r="X25" s="21"/>
      <c r="Y25" s="21"/>
      <c r="Z25" s="21"/>
      <c r="AA25" s="21"/>
      <c r="AB25" s="21"/>
    </row>
    <row r="26" spans="1:28" ht="16.5" thickBot="1" x14ac:dyDescent="0.3">
      <c r="B26" s="162" t="s">
        <v>22</v>
      </c>
      <c r="C26" s="162"/>
      <c r="D26" s="162"/>
      <c r="E26" s="162"/>
      <c r="F26" s="162"/>
      <c r="G26" s="162"/>
      <c r="H26" s="162"/>
      <c r="I26" s="162"/>
      <c r="J26" s="162"/>
      <c r="K26" s="162"/>
      <c r="L26" s="162"/>
      <c r="M26" s="162"/>
      <c r="N26" s="162"/>
      <c r="O26" s="162"/>
      <c r="P26" s="21"/>
      <c r="Q26" s="21"/>
      <c r="R26" s="21"/>
      <c r="S26" s="21"/>
      <c r="T26" s="21"/>
      <c r="U26" s="21"/>
      <c r="V26" s="21"/>
      <c r="W26" s="21"/>
      <c r="X26" s="21"/>
      <c r="Y26" s="21"/>
      <c r="Z26" s="21"/>
      <c r="AA26" s="21"/>
      <c r="AB26" s="21"/>
    </row>
    <row r="27" spans="1:28" x14ac:dyDescent="0.25">
      <c r="A27" s="30">
        <f>10^6</f>
        <v>1000000</v>
      </c>
      <c r="B27" s="163"/>
      <c r="C27" s="32"/>
      <c r="D27" s="32"/>
      <c r="E27" s="32"/>
      <c r="F27" s="32"/>
      <c r="G27" s="32"/>
      <c r="H27" s="32"/>
      <c r="I27" s="32"/>
      <c r="J27" s="32"/>
      <c r="K27" s="32"/>
      <c r="L27" s="32"/>
      <c r="M27" s="32"/>
      <c r="N27" s="32"/>
      <c r="O27" s="32"/>
      <c r="P27" s="21"/>
      <c r="Q27" s="21"/>
      <c r="R27" s="21"/>
      <c r="S27" s="21"/>
      <c r="T27" s="21"/>
      <c r="U27" s="21"/>
      <c r="V27" s="21"/>
      <c r="W27" s="21"/>
      <c r="X27" s="21"/>
      <c r="Y27" s="21"/>
      <c r="Z27" s="21"/>
      <c r="AA27" s="21"/>
      <c r="AB27" s="21"/>
    </row>
    <row r="28" spans="1:28" s="24" customFormat="1" x14ac:dyDescent="0.25">
      <c r="A28" s="33" t="s">
        <v>23</v>
      </c>
      <c r="B28" s="164" t="s">
        <v>24</v>
      </c>
      <c r="C28" s="29">
        <f t="shared" ref="C28:N28" si="3">C29+C31+C32</f>
        <v>308.18636303242704</v>
      </c>
      <c r="D28" s="29">
        <f t="shared" si="3"/>
        <v>10.816126101240782</v>
      </c>
      <c r="E28" s="29">
        <f t="shared" si="3"/>
        <v>28.040777527316649</v>
      </c>
      <c r="F28" s="29">
        <f t="shared" si="3"/>
        <v>166.19365385785559</v>
      </c>
      <c r="G28" s="29">
        <f t="shared" si="3"/>
        <v>47.169994904662055</v>
      </c>
      <c r="H28" s="29">
        <f t="shared" si="3"/>
        <v>241.10641989849381</v>
      </c>
      <c r="I28" s="29">
        <f t="shared" si="3"/>
        <v>36.57479491907506</v>
      </c>
      <c r="J28" s="29">
        <f t="shared" si="3"/>
        <v>12.179206196443406</v>
      </c>
      <c r="K28" s="29">
        <f t="shared" si="3"/>
        <v>0</v>
      </c>
      <c r="L28" s="29">
        <f t="shared" si="3"/>
        <v>0</v>
      </c>
      <c r="M28" s="29">
        <f t="shared" si="3"/>
        <v>0</v>
      </c>
      <c r="N28" s="29">
        <f t="shared" si="3"/>
        <v>0</v>
      </c>
      <c r="O28" s="29">
        <f>+O29+O31+O32</f>
        <v>850.26733643751447</v>
      </c>
      <c r="P28" s="21"/>
      <c r="Q28" s="21"/>
      <c r="R28" s="21"/>
      <c r="S28" s="21"/>
      <c r="T28" s="21"/>
      <c r="U28" s="21"/>
      <c r="V28" s="21"/>
      <c r="W28" s="21"/>
      <c r="X28" s="21"/>
      <c r="Y28" s="21"/>
      <c r="Z28" s="21"/>
      <c r="AA28" s="21"/>
      <c r="AB28" s="21"/>
    </row>
    <row r="29" spans="1:28" x14ac:dyDescent="0.25">
      <c r="B29" s="165" t="s">
        <v>25</v>
      </c>
      <c r="C29" s="166">
        <v>308.18636303242704</v>
      </c>
      <c r="D29" s="109">
        <v>10.485824121240782</v>
      </c>
      <c r="E29" s="109">
        <v>28.040777527316649</v>
      </c>
      <c r="F29" s="109">
        <v>166.19365385785559</v>
      </c>
      <c r="G29" s="109">
        <v>47.169994904662055</v>
      </c>
      <c r="H29" s="109">
        <v>241.10641989849381</v>
      </c>
      <c r="I29" s="109">
        <v>36.57479491907506</v>
      </c>
      <c r="J29" s="109">
        <v>11.848904216443406</v>
      </c>
      <c r="K29" s="109">
        <v>0</v>
      </c>
      <c r="L29" s="109">
        <v>0</v>
      </c>
      <c r="M29" s="109">
        <v>0</v>
      </c>
      <c r="N29" s="109">
        <v>0</v>
      </c>
      <c r="O29" s="22">
        <f>SUM(C29:N29)</f>
        <v>849.60673247751447</v>
      </c>
      <c r="P29" s="21"/>
      <c r="Q29" s="21"/>
      <c r="R29" s="21"/>
      <c r="S29" s="21"/>
      <c r="T29" s="21"/>
      <c r="U29" s="21"/>
      <c r="V29" s="21"/>
      <c r="W29" s="21"/>
      <c r="X29" s="21"/>
      <c r="Y29" s="21"/>
      <c r="Z29" s="21"/>
      <c r="AA29" s="21"/>
      <c r="AB29" s="21"/>
    </row>
    <row r="30" spans="1:28" s="27" customFormat="1" x14ac:dyDescent="0.25">
      <c r="A30" s="25"/>
      <c r="B30" s="167" t="s">
        <v>26</v>
      </c>
      <c r="C30" s="111">
        <v>272.58300000000003</v>
      </c>
      <c r="D30" s="111">
        <v>0</v>
      </c>
      <c r="E30" s="111">
        <v>0</v>
      </c>
      <c r="F30" s="111">
        <v>100</v>
      </c>
      <c r="G30" s="111">
        <v>0</v>
      </c>
      <c r="H30" s="111">
        <v>145.03777454830299</v>
      </c>
      <c r="I30" s="111">
        <v>0</v>
      </c>
      <c r="J30" s="111">
        <v>0</v>
      </c>
      <c r="K30" s="111">
        <v>0</v>
      </c>
      <c r="L30" s="111">
        <v>0</v>
      </c>
      <c r="M30" s="111">
        <v>0</v>
      </c>
      <c r="N30" s="111">
        <v>0</v>
      </c>
      <c r="O30" s="37">
        <f>SUM(C30:N30)</f>
        <v>517.62077454830296</v>
      </c>
      <c r="P30" s="21"/>
      <c r="Q30" s="21"/>
      <c r="R30" s="21"/>
      <c r="S30" s="21"/>
      <c r="T30" s="21"/>
      <c r="U30" s="21"/>
      <c r="V30" s="21"/>
      <c r="W30" s="21"/>
      <c r="X30" s="21"/>
      <c r="Y30" s="21"/>
      <c r="Z30" s="21"/>
      <c r="AA30" s="21"/>
      <c r="AB30" s="21"/>
    </row>
    <row r="31" spans="1:28" x14ac:dyDescent="0.25">
      <c r="B31" s="165" t="s">
        <v>27</v>
      </c>
      <c r="C31" s="96">
        <v>0</v>
      </c>
      <c r="D31" s="96">
        <v>0</v>
      </c>
      <c r="E31" s="96">
        <v>0</v>
      </c>
      <c r="F31" s="96">
        <v>0</v>
      </c>
      <c r="G31" s="96">
        <v>0</v>
      </c>
      <c r="H31" s="96">
        <v>0</v>
      </c>
      <c r="I31" s="96">
        <v>0</v>
      </c>
      <c r="J31" s="96">
        <v>0</v>
      </c>
      <c r="K31" s="96">
        <v>0</v>
      </c>
      <c r="L31" s="96">
        <v>0</v>
      </c>
      <c r="M31" s="96">
        <v>0</v>
      </c>
      <c r="N31" s="96">
        <v>0</v>
      </c>
      <c r="O31" s="22">
        <f>SUM(C31:N31)</f>
        <v>0</v>
      </c>
      <c r="P31" s="21"/>
      <c r="Q31" s="21"/>
      <c r="R31" s="21"/>
      <c r="S31" s="21"/>
      <c r="T31" s="21"/>
      <c r="U31" s="21"/>
      <c r="V31" s="21"/>
      <c r="W31" s="21"/>
      <c r="X31" s="21"/>
      <c r="Y31" s="21"/>
      <c r="Z31" s="21"/>
      <c r="AA31" s="21"/>
      <c r="AB31" s="21"/>
    </row>
    <row r="32" spans="1:28" x14ac:dyDescent="0.25">
      <c r="B32" s="165" t="s">
        <v>28</v>
      </c>
      <c r="C32" s="96">
        <v>0</v>
      </c>
      <c r="D32" s="96">
        <v>0.33030198</v>
      </c>
      <c r="E32" s="96">
        <v>0</v>
      </c>
      <c r="F32" s="96">
        <v>0</v>
      </c>
      <c r="G32" s="96">
        <v>0</v>
      </c>
      <c r="H32" s="96">
        <v>0</v>
      </c>
      <c r="I32" s="96">
        <v>0</v>
      </c>
      <c r="J32" s="96">
        <v>0.33030198</v>
      </c>
      <c r="K32" s="96">
        <v>0</v>
      </c>
      <c r="L32" s="96">
        <v>0</v>
      </c>
      <c r="M32" s="96">
        <v>0</v>
      </c>
      <c r="N32" s="96">
        <v>0</v>
      </c>
      <c r="O32" s="22">
        <f>SUM(C32:N32)</f>
        <v>0.66060395999999999</v>
      </c>
      <c r="P32" s="21"/>
      <c r="Q32" s="21"/>
      <c r="R32" s="21"/>
      <c r="S32" s="21"/>
      <c r="T32" s="21"/>
      <c r="U32" s="21"/>
      <c r="V32" s="21"/>
      <c r="W32" s="21"/>
      <c r="X32" s="21"/>
      <c r="Y32" s="21"/>
      <c r="Z32" s="21"/>
      <c r="AA32" s="21"/>
      <c r="AB32" s="21"/>
    </row>
    <row r="33" spans="1:28" x14ac:dyDescent="0.25">
      <c r="B33" s="165"/>
      <c r="C33" s="96"/>
      <c r="D33" s="96"/>
      <c r="E33" s="96"/>
      <c r="F33" s="96"/>
      <c r="G33" s="96"/>
      <c r="H33" s="96"/>
      <c r="I33" s="96"/>
      <c r="J33" s="96"/>
      <c r="K33" s="96"/>
      <c r="L33" s="96"/>
      <c r="M33" s="96"/>
      <c r="N33" s="96"/>
      <c r="O33" s="38"/>
      <c r="P33" s="21"/>
      <c r="Q33" s="21"/>
      <c r="R33" s="21"/>
      <c r="S33" s="21"/>
      <c r="T33" s="21"/>
      <c r="U33" s="21"/>
      <c r="V33" s="21"/>
      <c r="W33" s="21"/>
      <c r="X33" s="21"/>
      <c r="Y33" s="21"/>
      <c r="Z33" s="21"/>
      <c r="AA33" s="21"/>
      <c r="AB33" s="21"/>
    </row>
    <row r="34" spans="1:28" s="24" customFormat="1" ht="15.75" customHeight="1" x14ac:dyDescent="0.25">
      <c r="A34" s="33" t="s">
        <v>29</v>
      </c>
      <c r="B34" s="164" t="s">
        <v>30</v>
      </c>
      <c r="C34" s="29">
        <f t="shared" ref="C34:N34" si="4">C35+C37+C38</f>
        <v>306.368786704</v>
      </c>
      <c r="D34" s="29">
        <f t="shared" si="4"/>
        <v>10.265357530000005</v>
      </c>
      <c r="E34" s="29">
        <f t="shared" si="4"/>
        <v>27.748637064000004</v>
      </c>
      <c r="F34" s="29">
        <f t="shared" si="4"/>
        <v>165.65976114</v>
      </c>
      <c r="G34" s="29">
        <f t="shared" si="4"/>
        <v>46.383543839000005</v>
      </c>
      <c r="H34" s="29">
        <f t="shared" si="4"/>
        <v>239.15930163000002</v>
      </c>
      <c r="I34" s="29">
        <f t="shared" si="4"/>
        <v>35.181268456999994</v>
      </c>
      <c r="J34" s="29">
        <f t="shared" si="4"/>
        <v>11.428327509999997</v>
      </c>
      <c r="K34" s="29">
        <f t="shared" si="4"/>
        <v>0</v>
      </c>
      <c r="L34" s="29">
        <f t="shared" si="4"/>
        <v>0</v>
      </c>
      <c r="M34" s="29">
        <f t="shared" si="4"/>
        <v>0</v>
      </c>
      <c r="N34" s="29">
        <f t="shared" si="4"/>
        <v>0</v>
      </c>
      <c r="O34" s="29">
        <f>+O35+O37+O38</f>
        <v>842.19498387399994</v>
      </c>
      <c r="P34" s="21"/>
      <c r="Q34" s="21"/>
      <c r="R34" s="21"/>
      <c r="S34" s="21"/>
      <c r="T34" s="21"/>
      <c r="U34" s="21"/>
      <c r="V34" s="21"/>
      <c r="W34" s="21"/>
      <c r="X34" s="21"/>
      <c r="Y34" s="21"/>
      <c r="Z34" s="21"/>
      <c r="AA34" s="21"/>
      <c r="AB34" s="21"/>
    </row>
    <row r="35" spans="1:28" x14ac:dyDescent="0.25">
      <c r="B35" s="165" t="s">
        <v>25</v>
      </c>
      <c r="C35" s="109">
        <v>306.368786704</v>
      </c>
      <c r="D35" s="109">
        <v>9.9350555500000048</v>
      </c>
      <c r="E35" s="109">
        <v>27.748637064000004</v>
      </c>
      <c r="F35" s="109">
        <v>165.65976114</v>
      </c>
      <c r="G35" s="109">
        <v>46.383543839000005</v>
      </c>
      <c r="H35" s="109">
        <v>239.15930163000002</v>
      </c>
      <c r="I35" s="109">
        <v>35.181268456999994</v>
      </c>
      <c r="J35" s="109">
        <v>11.098025529999997</v>
      </c>
      <c r="K35" s="109">
        <v>0</v>
      </c>
      <c r="L35" s="109">
        <v>0</v>
      </c>
      <c r="M35" s="109">
        <v>0</v>
      </c>
      <c r="N35" s="109">
        <v>0</v>
      </c>
      <c r="O35" s="22">
        <f>SUM(C35:N35)</f>
        <v>841.53437991399994</v>
      </c>
      <c r="P35" s="21"/>
      <c r="Q35" s="21"/>
      <c r="R35" s="21"/>
      <c r="S35" s="21"/>
      <c r="T35" s="21"/>
      <c r="U35" s="21"/>
      <c r="V35" s="21"/>
      <c r="W35" s="21"/>
      <c r="X35" s="21"/>
      <c r="Y35" s="21"/>
      <c r="Z35" s="21"/>
      <c r="AA35" s="21"/>
      <c r="AB35" s="21"/>
    </row>
    <row r="36" spans="1:28" s="27" customFormat="1" x14ac:dyDescent="0.25">
      <c r="A36" s="25"/>
      <c r="B36" s="167" t="s">
        <v>26</v>
      </c>
      <c r="C36" s="118">
        <v>272.58300000000003</v>
      </c>
      <c r="D36" s="111">
        <v>0</v>
      </c>
      <c r="E36" s="111">
        <v>0</v>
      </c>
      <c r="F36" s="111">
        <v>100</v>
      </c>
      <c r="G36" s="111">
        <v>0</v>
      </c>
      <c r="H36" s="111">
        <v>143.75515041</v>
      </c>
      <c r="I36" s="111">
        <v>0</v>
      </c>
      <c r="J36" s="111">
        <v>0</v>
      </c>
      <c r="K36" s="111">
        <v>0</v>
      </c>
      <c r="L36" s="111">
        <v>0</v>
      </c>
      <c r="M36" s="111">
        <v>0</v>
      </c>
      <c r="N36" s="111">
        <v>0</v>
      </c>
      <c r="O36" s="37">
        <f>SUM(C36:N36)</f>
        <v>516.33815041000003</v>
      </c>
      <c r="P36" s="21"/>
      <c r="Q36" s="21"/>
      <c r="R36" s="21"/>
      <c r="S36" s="21"/>
      <c r="T36" s="21"/>
      <c r="U36" s="21"/>
      <c r="V36" s="21"/>
      <c r="W36" s="21"/>
      <c r="X36" s="21"/>
      <c r="Y36" s="21"/>
      <c r="Z36" s="21"/>
      <c r="AA36" s="21"/>
      <c r="AB36" s="21"/>
    </row>
    <row r="37" spans="1:28" x14ac:dyDescent="0.25">
      <c r="B37" s="165" t="s">
        <v>27</v>
      </c>
      <c r="C37" s="120">
        <v>0</v>
      </c>
      <c r="D37" s="96">
        <v>0</v>
      </c>
      <c r="E37" s="96">
        <v>0</v>
      </c>
      <c r="F37" s="96">
        <v>0</v>
      </c>
      <c r="G37" s="96">
        <v>0</v>
      </c>
      <c r="H37" s="96">
        <v>0</v>
      </c>
      <c r="I37" s="96">
        <v>0</v>
      </c>
      <c r="J37" s="96">
        <v>0</v>
      </c>
      <c r="K37" s="96">
        <v>0</v>
      </c>
      <c r="L37" s="96">
        <v>0</v>
      </c>
      <c r="M37" s="96">
        <v>0</v>
      </c>
      <c r="N37" s="96">
        <v>0</v>
      </c>
      <c r="O37" s="22">
        <f>SUM(C37:N37)</f>
        <v>0</v>
      </c>
      <c r="P37" s="21"/>
      <c r="Q37" s="21"/>
      <c r="R37" s="21"/>
      <c r="S37" s="21"/>
      <c r="T37" s="21"/>
      <c r="U37" s="21"/>
      <c r="V37" s="21"/>
      <c r="W37" s="21"/>
      <c r="X37" s="21"/>
      <c r="Y37" s="21"/>
      <c r="Z37" s="21"/>
      <c r="AA37" s="21"/>
      <c r="AB37" s="21"/>
    </row>
    <row r="38" spans="1:28" x14ac:dyDescent="0.25">
      <c r="B38" s="165" t="s">
        <v>28</v>
      </c>
      <c r="C38" s="120">
        <v>0</v>
      </c>
      <c r="D38" s="96">
        <v>0.33030198</v>
      </c>
      <c r="E38" s="96">
        <v>0</v>
      </c>
      <c r="F38" s="96">
        <v>0</v>
      </c>
      <c r="G38" s="96">
        <v>0</v>
      </c>
      <c r="H38" s="96">
        <v>0</v>
      </c>
      <c r="I38" s="96">
        <v>0</v>
      </c>
      <c r="J38" s="96">
        <v>0.33030198</v>
      </c>
      <c r="K38" s="96">
        <v>0</v>
      </c>
      <c r="L38" s="96">
        <v>0</v>
      </c>
      <c r="M38" s="96">
        <v>0</v>
      </c>
      <c r="N38" s="96">
        <v>0</v>
      </c>
      <c r="O38" s="22">
        <f>SUM(C38:N38)</f>
        <v>0.66060395999999999</v>
      </c>
      <c r="P38" s="21"/>
      <c r="Q38" s="21"/>
      <c r="R38" s="21"/>
      <c r="S38" s="21"/>
      <c r="T38" s="21"/>
      <c r="U38" s="21"/>
      <c r="V38" s="21"/>
      <c r="W38" s="21"/>
      <c r="X38" s="21"/>
      <c r="Y38" s="21"/>
      <c r="Z38" s="21"/>
      <c r="AA38" s="21"/>
      <c r="AB38" s="21"/>
    </row>
    <row r="39" spans="1:28" x14ac:dyDescent="0.25">
      <c r="B39" s="165"/>
      <c r="C39" s="96"/>
      <c r="D39" s="96"/>
      <c r="E39" s="96"/>
      <c r="F39" s="96"/>
      <c r="G39" s="96"/>
      <c r="H39" s="96"/>
      <c r="I39" s="96"/>
      <c r="J39" s="96"/>
      <c r="K39" s="96"/>
      <c r="L39" s="96"/>
      <c r="M39" s="96"/>
      <c r="N39" s="96"/>
      <c r="O39" s="38"/>
      <c r="P39" s="21"/>
      <c r="Q39" s="21"/>
      <c r="R39" s="21"/>
      <c r="S39" s="21"/>
      <c r="T39" s="21"/>
      <c r="U39" s="21"/>
      <c r="V39" s="21"/>
      <c r="W39" s="21"/>
      <c r="X39" s="21"/>
      <c r="Y39" s="21"/>
      <c r="Z39" s="21"/>
      <c r="AA39" s="21"/>
      <c r="AB39" s="21"/>
    </row>
    <row r="40" spans="1:28" x14ac:dyDescent="0.25">
      <c r="B40" s="164" t="s">
        <v>31</v>
      </c>
      <c r="C40" s="100">
        <f t="shared" ref="C40:N40" si="5">SUM(C41:C43)</f>
        <v>0</v>
      </c>
      <c r="D40" s="100">
        <f t="shared" si="5"/>
        <v>0</v>
      </c>
      <c r="E40" s="29">
        <f t="shared" si="5"/>
        <v>0</v>
      </c>
      <c r="F40" s="29">
        <f t="shared" si="5"/>
        <v>0</v>
      </c>
      <c r="G40" s="29">
        <f t="shared" si="5"/>
        <v>0</v>
      </c>
      <c r="H40" s="29">
        <f t="shared" si="5"/>
        <v>0</v>
      </c>
      <c r="I40" s="29">
        <f t="shared" si="5"/>
        <v>0</v>
      </c>
      <c r="J40" s="29">
        <f>SUM(J41:J43)</f>
        <v>0</v>
      </c>
      <c r="K40" s="29">
        <f t="shared" si="5"/>
        <v>0</v>
      </c>
      <c r="L40" s="29">
        <f t="shared" si="5"/>
        <v>0</v>
      </c>
      <c r="M40" s="29">
        <f>SUM(M41:M43)</f>
        <v>0</v>
      </c>
      <c r="N40" s="29">
        <f t="shared" si="5"/>
        <v>0</v>
      </c>
      <c r="O40" s="29">
        <f>SUM(O41:O43)</f>
        <v>0</v>
      </c>
      <c r="P40" s="21"/>
      <c r="Q40" s="21"/>
      <c r="R40" s="21"/>
      <c r="S40" s="21"/>
      <c r="T40" s="21"/>
      <c r="U40" s="21"/>
      <c r="V40" s="21"/>
      <c r="W40" s="21"/>
      <c r="X40" s="21"/>
      <c r="Y40" s="21"/>
      <c r="Z40" s="21"/>
      <c r="AA40" s="21"/>
      <c r="AB40" s="21"/>
    </row>
    <row r="41" spans="1:28" x14ac:dyDescent="0.25">
      <c r="A41" s="39" t="s">
        <v>32</v>
      </c>
      <c r="B41" s="168" t="s">
        <v>25</v>
      </c>
      <c r="C41" s="96">
        <v>0</v>
      </c>
      <c r="D41" s="96">
        <v>0</v>
      </c>
      <c r="E41" s="96">
        <v>0</v>
      </c>
      <c r="F41" s="96">
        <v>0</v>
      </c>
      <c r="G41" s="96">
        <v>0</v>
      </c>
      <c r="H41" s="96">
        <v>0</v>
      </c>
      <c r="I41" s="96">
        <v>0</v>
      </c>
      <c r="J41" s="111">
        <v>0</v>
      </c>
      <c r="K41" s="96">
        <v>0</v>
      </c>
      <c r="L41" s="96">
        <v>0</v>
      </c>
      <c r="M41" s="111">
        <v>0</v>
      </c>
      <c r="N41" s="96">
        <v>0</v>
      </c>
      <c r="O41" s="22">
        <f>SUM(C41:N41)</f>
        <v>0</v>
      </c>
      <c r="P41" s="21"/>
      <c r="Q41" s="21"/>
      <c r="R41" s="21"/>
      <c r="S41" s="21"/>
      <c r="T41" s="21"/>
      <c r="U41" s="21"/>
      <c r="V41" s="21"/>
      <c r="W41" s="21"/>
      <c r="X41" s="21"/>
      <c r="Y41" s="21"/>
      <c r="Z41" s="21"/>
      <c r="AA41" s="21"/>
      <c r="AB41" s="21"/>
    </row>
    <row r="42" spans="1:28" x14ac:dyDescent="0.25">
      <c r="B42" s="168" t="s">
        <v>27</v>
      </c>
      <c r="C42" s="96">
        <v>0</v>
      </c>
      <c r="D42" s="96">
        <v>0</v>
      </c>
      <c r="E42" s="96">
        <v>0</v>
      </c>
      <c r="F42" s="96">
        <v>0</v>
      </c>
      <c r="G42" s="96">
        <v>0</v>
      </c>
      <c r="H42" s="96">
        <v>0</v>
      </c>
      <c r="I42" s="96">
        <v>0</v>
      </c>
      <c r="J42" s="96">
        <v>0</v>
      </c>
      <c r="K42" s="96">
        <v>0</v>
      </c>
      <c r="L42" s="96">
        <v>0</v>
      </c>
      <c r="M42" s="96">
        <v>0</v>
      </c>
      <c r="N42" s="96">
        <v>0</v>
      </c>
      <c r="O42" s="22">
        <f>SUM(C42:N42)</f>
        <v>0</v>
      </c>
      <c r="P42" s="21"/>
      <c r="Q42" s="21"/>
      <c r="R42" s="21"/>
      <c r="S42" s="21"/>
      <c r="T42" s="21"/>
      <c r="U42" s="21"/>
      <c r="V42" s="21"/>
      <c r="W42" s="21"/>
      <c r="X42" s="21"/>
      <c r="Y42" s="21"/>
      <c r="Z42" s="21"/>
      <c r="AA42" s="21"/>
      <c r="AB42" s="21"/>
    </row>
    <row r="43" spans="1:28" x14ac:dyDescent="0.25">
      <c r="B43" s="168" t="s">
        <v>28</v>
      </c>
      <c r="C43" s="96">
        <v>0</v>
      </c>
      <c r="D43" s="96">
        <v>0</v>
      </c>
      <c r="E43" s="96">
        <v>0</v>
      </c>
      <c r="F43" s="96">
        <v>0</v>
      </c>
      <c r="G43" s="96">
        <v>0</v>
      </c>
      <c r="H43" s="96">
        <v>0</v>
      </c>
      <c r="I43" s="96">
        <v>0</v>
      </c>
      <c r="J43" s="96">
        <v>0</v>
      </c>
      <c r="K43" s="96">
        <v>0</v>
      </c>
      <c r="L43" s="96">
        <v>0</v>
      </c>
      <c r="M43" s="96">
        <v>0</v>
      </c>
      <c r="N43" s="96">
        <v>0</v>
      </c>
      <c r="O43" s="22">
        <f>SUM(C43:N43)</f>
        <v>0</v>
      </c>
      <c r="P43" s="21"/>
      <c r="Q43" s="21"/>
      <c r="R43" s="21"/>
      <c r="S43" s="21"/>
      <c r="T43" s="21"/>
      <c r="U43" s="21"/>
      <c r="V43" s="21"/>
      <c r="W43" s="21"/>
      <c r="X43" s="21"/>
      <c r="Y43" s="21"/>
      <c r="Z43" s="21"/>
      <c r="AA43" s="21"/>
      <c r="AB43" s="21"/>
    </row>
    <row r="44" spans="1:28" x14ac:dyDescent="0.25">
      <c r="B44" s="165"/>
      <c r="C44" s="96"/>
      <c r="D44" s="96"/>
      <c r="E44" s="98"/>
      <c r="F44" s="98"/>
      <c r="G44" s="98"/>
      <c r="H44" s="98"/>
      <c r="I44" s="98"/>
      <c r="J44" s="98"/>
      <c r="K44" s="98"/>
      <c r="L44" s="98"/>
      <c r="M44" s="98"/>
      <c r="N44" s="98"/>
      <c r="O44" s="22"/>
      <c r="P44" s="21"/>
      <c r="Q44" s="21"/>
      <c r="R44" s="21"/>
      <c r="S44" s="21"/>
      <c r="T44" s="21"/>
      <c r="U44" s="21"/>
      <c r="V44" s="21"/>
      <c r="W44" s="21"/>
      <c r="X44" s="21"/>
      <c r="Y44" s="21"/>
      <c r="Z44" s="21"/>
      <c r="AA44" s="21"/>
      <c r="AB44" s="21"/>
    </row>
    <row r="45" spans="1:28" x14ac:dyDescent="0.25">
      <c r="A45" s="33" t="s">
        <v>33</v>
      </c>
      <c r="B45" s="169" t="s">
        <v>34</v>
      </c>
      <c r="C45" s="122">
        <f t="shared" ref="C45:O45" si="6">+C46+C47</f>
        <v>0</v>
      </c>
      <c r="D45" s="122">
        <f t="shared" si="6"/>
        <v>0</v>
      </c>
      <c r="E45" s="42">
        <f t="shared" si="6"/>
        <v>0</v>
      </c>
      <c r="F45" s="42">
        <f t="shared" si="6"/>
        <v>0</v>
      </c>
      <c r="G45" s="42">
        <f t="shared" si="6"/>
        <v>0</v>
      </c>
      <c r="H45" s="42">
        <f t="shared" si="6"/>
        <v>0</v>
      </c>
      <c r="I45" s="42">
        <f t="shared" si="6"/>
        <v>0</v>
      </c>
      <c r="J45" s="42">
        <f t="shared" si="6"/>
        <v>0</v>
      </c>
      <c r="K45" s="42">
        <f t="shared" si="6"/>
        <v>0</v>
      </c>
      <c r="L45" s="42">
        <f t="shared" si="6"/>
        <v>0</v>
      </c>
      <c r="M45" s="42">
        <f t="shared" si="6"/>
        <v>0</v>
      </c>
      <c r="N45" s="42">
        <f t="shared" si="6"/>
        <v>0</v>
      </c>
      <c r="O45" s="42">
        <f t="shared" si="6"/>
        <v>0</v>
      </c>
      <c r="P45" s="21"/>
      <c r="Q45" s="21"/>
      <c r="R45" s="21"/>
      <c r="S45" s="21"/>
      <c r="T45" s="21"/>
      <c r="U45" s="21"/>
      <c r="V45" s="21"/>
      <c r="W45" s="21"/>
      <c r="X45" s="21"/>
      <c r="Y45" s="21"/>
      <c r="Z45" s="21"/>
      <c r="AA45" s="21"/>
      <c r="AB45" s="21"/>
    </row>
    <row r="46" spans="1:28" x14ac:dyDescent="0.25">
      <c r="B46" s="165" t="s">
        <v>25</v>
      </c>
      <c r="C46" s="120">
        <v>0</v>
      </c>
      <c r="D46" s="120">
        <v>0</v>
      </c>
      <c r="E46" s="120">
        <v>0</v>
      </c>
      <c r="F46" s="120">
        <v>0</v>
      </c>
      <c r="G46" s="120">
        <v>0</v>
      </c>
      <c r="H46" s="120">
        <v>0</v>
      </c>
      <c r="I46" s="120">
        <v>0</v>
      </c>
      <c r="J46" s="120">
        <v>0</v>
      </c>
      <c r="K46" s="120">
        <v>0</v>
      </c>
      <c r="L46" s="120">
        <v>0</v>
      </c>
      <c r="M46" s="120">
        <v>0</v>
      </c>
      <c r="N46" s="120">
        <v>0</v>
      </c>
      <c r="O46" s="28">
        <f>SUM(C46:N46)</f>
        <v>0</v>
      </c>
      <c r="P46" s="21"/>
      <c r="Q46" s="21"/>
      <c r="R46" s="21"/>
      <c r="S46" s="21"/>
      <c r="T46" s="21"/>
      <c r="U46" s="21"/>
      <c r="V46" s="21"/>
      <c r="W46" s="21"/>
      <c r="X46" s="21"/>
      <c r="Y46" s="21"/>
      <c r="Z46" s="21"/>
      <c r="AA46" s="21"/>
      <c r="AB46" s="21"/>
    </row>
    <row r="47" spans="1:28" x14ac:dyDescent="0.25">
      <c r="B47" s="165" t="s">
        <v>27</v>
      </c>
      <c r="C47" s="120">
        <v>0</v>
      </c>
      <c r="D47" s="120">
        <v>0</v>
      </c>
      <c r="E47" s="120">
        <v>0</v>
      </c>
      <c r="F47" s="120">
        <v>0</v>
      </c>
      <c r="G47" s="120">
        <v>0</v>
      </c>
      <c r="H47" s="120">
        <v>0</v>
      </c>
      <c r="I47" s="120">
        <v>0</v>
      </c>
      <c r="J47" s="120">
        <v>0</v>
      </c>
      <c r="K47" s="120">
        <v>0</v>
      </c>
      <c r="L47" s="120">
        <v>0</v>
      </c>
      <c r="M47" s="120">
        <v>0</v>
      </c>
      <c r="N47" s="120">
        <v>0</v>
      </c>
      <c r="O47" s="28">
        <f>SUM(C47:N47)</f>
        <v>0</v>
      </c>
      <c r="P47" s="21"/>
      <c r="Q47" s="21"/>
      <c r="R47" s="21"/>
      <c r="S47" s="21"/>
      <c r="T47" s="21"/>
      <c r="U47" s="21"/>
      <c r="V47" s="21"/>
      <c r="W47" s="21"/>
      <c r="X47" s="21"/>
      <c r="Y47" s="21"/>
      <c r="Z47" s="21"/>
      <c r="AA47" s="21"/>
      <c r="AB47" s="21"/>
    </row>
    <row r="48" spans="1:28" x14ac:dyDescent="0.25">
      <c r="B48" s="165" t="s">
        <v>28</v>
      </c>
      <c r="C48" s="120">
        <v>0</v>
      </c>
      <c r="D48" s="120">
        <v>0</v>
      </c>
      <c r="E48" s="119">
        <v>0</v>
      </c>
      <c r="F48" s="119">
        <v>0</v>
      </c>
      <c r="G48" s="119">
        <v>0</v>
      </c>
      <c r="H48" s="119">
        <v>0</v>
      </c>
      <c r="I48" s="119">
        <v>0</v>
      </c>
      <c r="J48" s="119">
        <v>0</v>
      </c>
      <c r="K48" s="119">
        <v>0</v>
      </c>
      <c r="L48" s="119">
        <v>0</v>
      </c>
      <c r="M48" s="119">
        <v>0</v>
      </c>
      <c r="N48" s="119">
        <v>0</v>
      </c>
      <c r="O48" s="28">
        <f>SUM(C48:N48)</f>
        <v>0</v>
      </c>
      <c r="P48" s="21"/>
      <c r="Q48" s="21"/>
      <c r="R48" s="21"/>
      <c r="S48" s="21"/>
      <c r="T48" s="21"/>
      <c r="U48" s="21"/>
      <c r="V48" s="21"/>
      <c r="W48" s="21"/>
      <c r="X48" s="21"/>
      <c r="Y48" s="21"/>
      <c r="Z48" s="21"/>
      <c r="AA48" s="21"/>
      <c r="AB48" s="21"/>
    </row>
    <row r="49" spans="1:28" x14ac:dyDescent="0.25">
      <c r="B49" s="165"/>
      <c r="C49" s="96"/>
      <c r="D49" s="96"/>
      <c r="E49" s="98"/>
      <c r="F49" s="98"/>
      <c r="G49" s="98"/>
      <c r="H49" s="98"/>
      <c r="I49" s="98"/>
      <c r="J49" s="98"/>
      <c r="K49" s="98"/>
      <c r="L49" s="98"/>
      <c r="M49" s="98"/>
      <c r="N49" s="98"/>
      <c r="O49" s="22"/>
      <c r="P49" s="21"/>
      <c r="Q49" s="21"/>
      <c r="R49" s="21"/>
      <c r="S49" s="21"/>
      <c r="T49" s="21"/>
      <c r="U49" s="21"/>
      <c r="V49" s="21"/>
      <c r="W49" s="21"/>
      <c r="X49" s="21"/>
      <c r="Y49" s="21"/>
      <c r="Z49" s="21"/>
      <c r="AA49" s="21"/>
      <c r="AB49" s="21"/>
    </row>
    <row r="50" spans="1:28" x14ac:dyDescent="0.25">
      <c r="A50" s="33" t="s">
        <v>35</v>
      </c>
      <c r="B50" s="164" t="s">
        <v>36</v>
      </c>
      <c r="C50" s="100">
        <f t="shared" ref="C50:N50" si="7">SUM(C51:C53)</f>
        <v>0</v>
      </c>
      <c r="D50" s="100">
        <f t="shared" si="7"/>
        <v>0</v>
      </c>
      <c r="E50" s="29">
        <f t="shared" si="7"/>
        <v>0</v>
      </c>
      <c r="F50" s="29">
        <f t="shared" si="7"/>
        <v>0</v>
      </c>
      <c r="G50" s="29">
        <f t="shared" si="7"/>
        <v>0</v>
      </c>
      <c r="H50" s="29">
        <f t="shared" si="7"/>
        <v>0</v>
      </c>
      <c r="I50" s="29">
        <f t="shared" si="7"/>
        <v>0</v>
      </c>
      <c r="J50" s="29">
        <f t="shared" si="7"/>
        <v>0</v>
      </c>
      <c r="K50" s="29">
        <f t="shared" si="7"/>
        <v>0</v>
      </c>
      <c r="L50" s="29">
        <f t="shared" si="7"/>
        <v>0</v>
      </c>
      <c r="M50" s="29">
        <f t="shared" si="7"/>
        <v>0</v>
      </c>
      <c r="N50" s="29">
        <f t="shared" si="7"/>
        <v>0</v>
      </c>
      <c r="O50" s="29">
        <f>SUM(O51:O53)</f>
        <v>0</v>
      </c>
      <c r="P50" s="21"/>
      <c r="Q50" s="21"/>
      <c r="R50" s="21"/>
      <c r="S50" s="21"/>
      <c r="T50" s="21"/>
      <c r="U50" s="21"/>
      <c r="V50" s="21"/>
      <c r="W50" s="21"/>
      <c r="X50" s="21"/>
      <c r="Y50" s="21"/>
      <c r="Z50" s="21"/>
      <c r="AA50" s="21"/>
      <c r="AB50" s="21"/>
    </row>
    <row r="51" spans="1:28" x14ac:dyDescent="0.25">
      <c r="B51" s="165" t="s">
        <v>25</v>
      </c>
      <c r="C51" s="120">
        <v>0</v>
      </c>
      <c r="D51" s="120">
        <v>0</v>
      </c>
      <c r="E51" s="120">
        <v>0</v>
      </c>
      <c r="F51" s="120">
        <v>0</v>
      </c>
      <c r="G51" s="120">
        <v>0</v>
      </c>
      <c r="H51" s="120">
        <v>0</v>
      </c>
      <c r="I51" s="120">
        <v>0</v>
      </c>
      <c r="J51" s="120">
        <v>0</v>
      </c>
      <c r="K51" s="120">
        <v>0</v>
      </c>
      <c r="L51" s="120">
        <v>0</v>
      </c>
      <c r="M51" s="120">
        <v>0</v>
      </c>
      <c r="N51" s="120">
        <v>0</v>
      </c>
      <c r="O51" s="22">
        <f>SUM(C51:N51)</f>
        <v>0</v>
      </c>
      <c r="P51" s="21"/>
      <c r="Q51" s="21"/>
      <c r="R51" s="21"/>
      <c r="S51" s="21"/>
      <c r="T51" s="21"/>
      <c r="U51" s="21"/>
      <c r="V51" s="21"/>
      <c r="W51" s="21"/>
      <c r="X51" s="21"/>
      <c r="Y51" s="21"/>
      <c r="Z51" s="21"/>
      <c r="AA51" s="21"/>
      <c r="AB51" s="21"/>
    </row>
    <row r="52" spans="1:28" x14ac:dyDescent="0.25">
      <c r="B52" s="165" t="s">
        <v>27</v>
      </c>
      <c r="C52" s="120">
        <v>0</v>
      </c>
      <c r="D52" s="120">
        <v>0</v>
      </c>
      <c r="E52" s="120">
        <v>0</v>
      </c>
      <c r="F52" s="120">
        <v>0</v>
      </c>
      <c r="G52" s="120">
        <v>0</v>
      </c>
      <c r="H52" s="120">
        <v>0</v>
      </c>
      <c r="I52" s="120">
        <v>0</v>
      </c>
      <c r="J52" s="120">
        <v>0</v>
      </c>
      <c r="K52" s="120">
        <v>0</v>
      </c>
      <c r="L52" s="120">
        <v>0</v>
      </c>
      <c r="M52" s="120">
        <v>0</v>
      </c>
      <c r="N52" s="120">
        <v>0</v>
      </c>
      <c r="O52" s="22">
        <f>SUM(C52:N52)</f>
        <v>0</v>
      </c>
      <c r="P52" s="21"/>
      <c r="Q52" s="21"/>
      <c r="R52" s="21"/>
      <c r="S52" s="21"/>
      <c r="T52" s="21"/>
      <c r="U52" s="21"/>
      <c r="V52" s="21"/>
      <c r="W52" s="21"/>
      <c r="X52" s="21"/>
      <c r="Y52" s="21"/>
      <c r="Z52" s="21"/>
      <c r="AA52" s="21"/>
      <c r="AB52" s="21"/>
    </row>
    <row r="53" spans="1:28" x14ac:dyDescent="0.25">
      <c r="B53" s="165" t="s">
        <v>28</v>
      </c>
      <c r="C53" s="120">
        <v>0</v>
      </c>
      <c r="D53" s="120">
        <v>0</v>
      </c>
      <c r="E53" s="120">
        <v>0</v>
      </c>
      <c r="F53" s="120">
        <v>0</v>
      </c>
      <c r="G53" s="120">
        <v>0</v>
      </c>
      <c r="H53" s="120">
        <v>0</v>
      </c>
      <c r="I53" s="120">
        <v>0</v>
      </c>
      <c r="J53" s="120">
        <v>0</v>
      </c>
      <c r="K53" s="120">
        <v>0</v>
      </c>
      <c r="L53" s="120">
        <v>0</v>
      </c>
      <c r="M53" s="120">
        <v>0</v>
      </c>
      <c r="N53" s="120">
        <v>0</v>
      </c>
      <c r="O53" s="22">
        <f>SUM(C53:N53)</f>
        <v>0</v>
      </c>
      <c r="P53" s="21"/>
      <c r="Q53" s="21"/>
      <c r="R53" s="21"/>
      <c r="S53" s="21"/>
      <c r="T53" s="21"/>
      <c r="U53" s="21"/>
      <c r="V53" s="21"/>
      <c r="W53" s="21"/>
      <c r="X53" s="21"/>
      <c r="Y53" s="21"/>
      <c r="Z53" s="21"/>
      <c r="AA53" s="21"/>
      <c r="AB53" s="21"/>
    </row>
    <row r="54" spans="1:28" x14ac:dyDescent="0.25">
      <c r="B54" s="165"/>
      <c r="C54" s="96"/>
      <c r="D54" s="96"/>
      <c r="E54" s="98"/>
      <c r="F54" s="98"/>
      <c r="G54" s="98"/>
      <c r="H54" s="98"/>
      <c r="I54" s="98"/>
      <c r="J54" s="98"/>
      <c r="K54" s="98"/>
      <c r="L54" s="98"/>
      <c r="M54" s="98"/>
      <c r="N54" s="98"/>
      <c r="O54" s="38"/>
      <c r="P54" s="21"/>
      <c r="Q54" s="21"/>
      <c r="R54" s="21"/>
      <c r="S54" s="21"/>
      <c r="T54" s="21"/>
      <c r="U54" s="21"/>
      <c r="V54" s="21"/>
      <c r="W54" s="21"/>
      <c r="X54" s="21"/>
      <c r="Y54" s="21"/>
      <c r="Z54" s="21"/>
      <c r="AA54" s="21"/>
      <c r="AB54" s="21"/>
    </row>
    <row r="55" spans="1:28" x14ac:dyDescent="0.25">
      <c r="A55" s="39" t="s">
        <v>37</v>
      </c>
      <c r="B55" s="164" t="s">
        <v>38</v>
      </c>
      <c r="C55" s="100">
        <f t="shared" ref="C55:N55" si="8">SUM(C56:C58)</f>
        <v>0</v>
      </c>
      <c r="D55" s="100">
        <f t="shared" si="8"/>
        <v>0</v>
      </c>
      <c r="E55" s="29">
        <f t="shared" si="8"/>
        <v>0</v>
      </c>
      <c r="F55" s="29">
        <f t="shared" si="8"/>
        <v>0</v>
      </c>
      <c r="G55" s="29">
        <f t="shared" si="8"/>
        <v>0</v>
      </c>
      <c r="H55" s="29">
        <f t="shared" si="8"/>
        <v>0</v>
      </c>
      <c r="I55" s="29">
        <f t="shared" si="8"/>
        <v>0</v>
      </c>
      <c r="J55" s="29">
        <f t="shared" si="8"/>
        <v>0</v>
      </c>
      <c r="K55" s="29">
        <f t="shared" si="8"/>
        <v>0</v>
      </c>
      <c r="L55" s="29">
        <f t="shared" si="8"/>
        <v>0</v>
      </c>
      <c r="M55" s="29">
        <f t="shared" si="8"/>
        <v>0</v>
      </c>
      <c r="N55" s="29">
        <f t="shared" si="8"/>
        <v>0</v>
      </c>
      <c r="O55" s="29">
        <f>SUM(O56:O58)</f>
        <v>0</v>
      </c>
      <c r="P55" s="21"/>
      <c r="Q55" s="21"/>
      <c r="R55" s="21"/>
      <c r="S55" s="21"/>
      <c r="T55" s="21"/>
      <c r="U55" s="21"/>
      <c r="V55" s="21"/>
      <c r="W55" s="21"/>
      <c r="X55" s="21"/>
      <c r="Y55" s="21"/>
      <c r="Z55" s="21"/>
      <c r="AA55" s="21"/>
      <c r="AB55" s="21"/>
    </row>
    <row r="56" spans="1:28" x14ac:dyDescent="0.25">
      <c r="B56" s="165" t="s">
        <v>25</v>
      </c>
      <c r="C56" s="96">
        <v>0</v>
      </c>
      <c r="D56" s="96">
        <v>0</v>
      </c>
      <c r="E56" s="96">
        <v>0</v>
      </c>
      <c r="F56" s="96">
        <v>0</v>
      </c>
      <c r="G56" s="96">
        <v>0</v>
      </c>
      <c r="H56" s="96">
        <v>0</v>
      </c>
      <c r="I56" s="96">
        <v>0</v>
      </c>
      <c r="J56" s="96">
        <v>0</v>
      </c>
      <c r="K56" s="96">
        <v>0</v>
      </c>
      <c r="L56" s="96">
        <v>0</v>
      </c>
      <c r="M56" s="96">
        <v>0</v>
      </c>
      <c r="N56" s="96">
        <v>0</v>
      </c>
      <c r="O56" s="22">
        <f>SUM(C56:N56)</f>
        <v>0</v>
      </c>
      <c r="P56" s="21"/>
      <c r="Q56" s="21"/>
      <c r="R56" s="21"/>
      <c r="S56" s="21"/>
      <c r="T56" s="21"/>
      <c r="U56" s="21"/>
      <c r="V56" s="21"/>
      <c r="W56" s="21"/>
      <c r="X56" s="21"/>
      <c r="Y56" s="21"/>
      <c r="Z56" s="21"/>
      <c r="AA56" s="21"/>
      <c r="AB56" s="21"/>
    </row>
    <row r="57" spans="1:28" x14ac:dyDescent="0.25">
      <c r="B57" s="165" t="s">
        <v>27</v>
      </c>
      <c r="C57" s="96">
        <v>0</v>
      </c>
      <c r="D57" s="96">
        <v>0</v>
      </c>
      <c r="E57" s="96">
        <v>0</v>
      </c>
      <c r="F57" s="96">
        <v>0</v>
      </c>
      <c r="G57" s="96">
        <v>0</v>
      </c>
      <c r="H57" s="96">
        <v>0</v>
      </c>
      <c r="I57" s="96">
        <v>0</v>
      </c>
      <c r="J57" s="96">
        <v>0</v>
      </c>
      <c r="K57" s="96">
        <v>0</v>
      </c>
      <c r="L57" s="96">
        <v>0</v>
      </c>
      <c r="M57" s="96">
        <v>0</v>
      </c>
      <c r="N57" s="96">
        <v>0</v>
      </c>
      <c r="O57" s="22">
        <f>SUM(C57:N57)</f>
        <v>0</v>
      </c>
      <c r="P57" s="21"/>
      <c r="Q57" s="21"/>
      <c r="R57" s="21"/>
      <c r="S57" s="21"/>
      <c r="T57" s="21"/>
      <c r="U57" s="21"/>
      <c r="V57" s="21"/>
      <c r="W57" s="21"/>
      <c r="X57" s="21"/>
      <c r="Y57" s="21"/>
      <c r="Z57" s="21"/>
      <c r="AA57" s="21"/>
      <c r="AB57" s="21"/>
    </row>
    <row r="58" spans="1:28" x14ac:dyDescent="0.25">
      <c r="B58" s="165" t="s">
        <v>28</v>
      </c>
      <c r="C58" s="96">
        <v>0</v>
      </c>
      <c r="D58" s="96">
        <v>0</v>
      </c>
      <c r="E58" s="96">
        <v>0</v>
      </c>
      <c r="F58" s="96">
        <v>0</v>
      </c>
      <c r="G58" s="96">
        <v>0</v>
      </c>
      <c r="H58" s="96">
        <v>0</v>
      </c>
      <c r="I58" s="96">
        <v>0</v>
      </c>
      <c r="J58" s="96">
        <v>0</v>
      </c>
      <c r="K58" s="96">
        <v>0</v>
      </c>
      <c r="L58" s="96">
        <v>0</v>
      </c>
      <c r="M58" s="96">
        <v>0</v>
      </c>
      <c r="N58" s="96">
        <v>0</v>
      </c>
      <c r="O58" s="22">
        <f>SUM(C58:N58)</f>
        <v>0</v>
      </c>
      <c r="P58" s="21"/>
      <c r="Q58" s="21"/>
      <c r="R58" s="21"/>
      <c r="S58" s="21"/>
      <c r="T58" s="21"/>
      <c r="U58" s="21"/>
      <c r="V58" s="21"/>
      <c r="W58" s="21"/>
      <c r="X58" s="21"/>
      <c r="Y58" s="21"/>
      <c r="Z58" s="21"/>
      <c r="AA58" s="21"/>
      <c r="AB58" s="21"/>
    </row>
    <row r="59" spans="1:28" x14ac:dyDescent="0.25">
      <c r="B59" s="165"/>
      <c r="C59" s="96"/>
      <c r="D59" s="96"/>
      <c r="E59" s="96"/>
      <c r="F59" s="96"/>
      <c r="G59" s="96"/>
      <c r="H59" s="96"/>
      <c r="I59" s="96"/>
      <c r="J59" s="96"/>
      <c r="K59" s="96"/>
      <c r="L59" s="96"/>
      <c r="M59" s="96"/>
      <c r="N59" s="96"/>
      <c r="O59" s="38"/>
      <c r="P59" s="21"/>
      <c r="Q59" s="21"/>
      <c r="R59" s="21"/>
      <c r="S59" s="21"/>
      <c r="T59" s="21"/>
      <c r="U59" s="21"/>
      <c r="V59" s="21"/>
      <c r="W59" s="21"/>
      <c r="X59" s="21"/>
      <c r="Y59" s="21"/>
      <c r="Z59" s="21"/>
      <c r="AA59" s="21"/>
      <c r="AB59" s="21"/>
    </row>
    <row r="60" spans="1:28" s="24" customFormat="1" x14ac:dyDescent="0.25">
      <c r="A60" s="33" t="s">
        <v>39</v>
      </c>
      <c r="B60" s="164" t="s">
        <v>40</v>
      </c>
      <c r="C60" s="100">
        <f t="shared" ref="C60:N60" si="9">C61+C63+C64</f>
        <v>0</v>
      </c>
      <c r="D60" s="100">
        <f t="shared" si="9"/>
        <v>0</v>
      </c>
      <c r="E60" s="100">
        <f t="shared" si="9"/>
        <v>0</v>
      </c>
      <c r="F60" s="100">
        <f t="shared" si="9"/>
        <v>0</v>
      </c>
      <c r="G60" s="100">
        <f t="shared" si="9"/>
        <v>0</v>
      </c>
      <c r="H60" s="100">
        <f t="shared" si="9"/>
        <v>0</v>
      </c>
      <c r="I60" s="100">
        <f t="shared" si="9"/>
        <v>0</v>
      </c>
      <c r="J60" s="29">
        <f t="shared" si="9"/>
        <v>0</v>
      </c>
      <c r="K60" s="29">
        <f t="shared" si="9"/>
        <v>0</v>
      </c>
      <c r="L60" s="29">
        <f t="shared" si="9"/>
        <v>0</v>
      </c>
      <c r="M60" s="29">
        <f t="shared" si="9"/>
        <v>0</v>
      </c>
      <c r="N60" s="29">
        <f t="shared" si="9"/>
        <v>0</v>
      </c>
      <c r="O60" s="29">
        <f>O61+O63+O64</f>
        <v>0</v>
      </c>
      <c r="P60" s="21"/>
      <c r="Q60" s="21"/>
      <c r="R60" s="21"/>
      <c r="S60" s="21"/>
      <c r="T60" s="21"/>
      <c r="U60" s="21"/>
      <c r="V60" s="21"/>
      <c r="W60" s="21"/>
      <c r="X60" s="21"/>
      <c r="Y60" s="21"/>
      <c r="Z60" s="21"/>
      <c r="AA60" s="21"/>
      <c r="AB60" s="21"/>
    </row>
    <row r="61" spans="1:28" x14ac:dyDescent="0.25">
      <c r="B61" s="165" t="s">
        <v>25</v>
      </c>
      <c r="C61" s="120">
        <v>0</v>
      </c>
      <c r="D61" s="96">
        <v>0</v>
      </c>
      <c r="E61" s="96">
        <v>0</v>
      </c>
      <c r="F61" s="96">
        <v>0</v>
      </c>
      <c r="G61" s="96">
        <v>0</v>
      </c>
      <c r="H61" s="96">
        <v>0</v>
      </c>
      <c r="I61" s="96">
        <v>0</v>
      </c>
      <c r="J61" s="96">
        <v>0</v>
      </c>
      <c r="K61" s="96">
        <v>0</v>
      </c>
      <c r="L61" s="96">
        <v>0</v>
      </c>
      <c r="M61" s="96">
        <v>0</v>
      </c>
      <c r="N61" s="96">
        <v>0</v>
      </c>
      <c r="O61" s="22">
        <f>SUM(C61:N61)</f>
        <v>0</v>
      </c>
      <c r="P61" s="21"/>
      <c r="Q61" s="21"/>
      <c r="R61" s="21"/>
      <c r="S61" s="21"/>
      <c r="T61" s="21"/>
      <c r="U61" s="21"/>
      <c r="V61" s="21"/>
      <c r="W61" s="21"/>
      <c r="X61" s="21"/>
      <c r="Y61" s="21"/>
      <c r="Z61" s="21"/>
      <c r="AA61" s="21"/>
      <c r="AB61" s="21"/>
    </row>
    <row r="62" spans="1:28" s="27" customFormat="1" x14ac:dyDescent="0.25">
      <c r="A62" s="25"/>
      <c r="B62" s="170" t="s">
        <v>41</v>
      </c>
      <c r="C62" s="111">
        <v>0</v>
      </c>
      <c r="D62" s="111">
        <v>0</v>
      </c>
      <c r="E62" s="111">
        <v>0</v>
      </c>
      <c r="F62" s="111">
        <v>0</v>
      </c>
      <c r="G62" s="111">
        <v>0</v>
      </c>
      <c r="H62" s="111">
        <v>0</v>
      </c>
      <c r="I62" s="111">
        <v>0</v>
      </c>
      <c r="J62" s="111">
        <v>0</v>
      </c>
      <c r="K62" s="111">
        <v>0</v>
      </c>
      <c r="L62" s="111">
        <v>0</v>
      </c>
      <c r="M62" s="111">
        <v>0</v>
      </c>
      <c r="N62" s="111">
        <v>0</v>
      </c>
      <c r="O62" s="22">
        <f>SUM(C62:N62)</f>
        <v>0</v>
      </c>
      <c r="P62" s="21"/>
      <c r="Q62" s="21"/>
      <c r="R62" s="21"/>
      <c r="S62" s="21"/>
      <c r="T62" s="21"/>
      <c r="U62" s="21"/>
      <c r="V62" s="21"/>
      <c r="W62" s="21"/>
      <c r="X62" s="21"/>
      <c r="Y62" s="21"/>
      <c r="Z62" s="21"/>
      <c r="AA62" s="21"/>
      <c r="AB62" s="21"/>
    </row>
    <row r="63" spans="1:28" ht="14.25" customHeight="1" x14ac:dyDescent="0.25">
      <c r="B63" s="165" t="s">
        <v>27</v>
      </c>
      <c r="C63" s="96">
        <v>0</v>
      </c>
      <c r="D63" s="96">
        <v>0</v>
      </c>
      <c r="E63" s="96">
        <v>0</v>
      </c>
      <c r="F63" s="96">
        <v>0</v>
      </c>
      <c r="G63" s="96">
        <v>0</v>
      </c>
      <c r="H63" s="96">
        <v>0</v>
      </c>
      <c r="I63" s="96">
        <v>0</v>
      </c>
      <c r="J63" s="96">
        <v>0</v>
      </c>
      <c r="K63" s="96">
        <v>0</v>
      </c>
      <c r="L63" s="96">
        <v>0</v>
      </c>
      <c r="M63" s="96">
        <v>0</v>
      </c>
      <c r="N63" s="96">
        <v>0</v>
      </c>
      <c r="O63" s="22">
        <f>SUM(C63:N63)</f>
        <v>0</v>
      </c>
      <c r="P63" s="21"/>
      <c r="Q63" s="21"/>
      <c r="R63" s="21"/>
      <c r="S63" s="21"/>
      <c r="T63" s="21"/>
      <c r="U63" s="21"/>
      <c r="V63" s="21"/>
      <c r="W63" s="21"/>
      <c r="X63" s="21"/>
      <c r="Y63" s="21"/>
      <c r="Z63" s="21"/>
      <c r="AA63" s="21"/>
      <c r="AB63" s="21"/>
    </row>
    <row r="64" spans="1:28" ht="14.25" customHeight="1" x14ac:dyDescent="0.25">
      <c r="B64" s="165" t="s">
        <v>28</v>
      </c>
      <c r="C64" s="96">
        <v>0</v>
      </c>
      <c r="D64" s="96">
        <v>0</v>
      </c>
      <c r="E64" s="96">
        <v>0</v>
      </c>
      <c r="F64" s="96">
        <v>0</v>
      </c>
      <c r="G64" s="96">
        <v>0</v>
      </c>
      <c r="H64" s="96">
        <v>0</v>
      </c>
      <c r="I64" s="96">
        <v>0</v>
      </c>
      <c r="J64" s="96">
        <v>0</v>
      </c>
      <c r="K64" s="96">
        <v>0</v>
      </c>
      <c r="L64" s="96">
        <v>0</v>
      </c>
      <c r="M64" s="96">
        <v>0</v>
      </c>
      <c r="N64" s="96">
        <v>0</v>
      </c>
      <c r="O64" s="22">
        <f>SUM(C64:N64)</f>
        <v>0</v>
      </c>
      <c r="P64" s="21"/>
      <c r="Q64" s="21"/>
      <c r="R64" s="21"/>
      <c r="S64" s="21"/>
      <c r="T64" s="21"/>
      <c r="U64" s="21"/>
      <c r="V64" s="21"/>
      <c r="W64" s="21"/>
      <c r="X64" s="21"/>
      <c r="Y64" s="21"/>
      <c r="Z64" s="21"/>
      <c r="AA64" s="21"/>
      <c r="AB64" s="21"/>
    </row>
    <row r="65" spans="1:28" x14ac:dyDescent="0.25">
      <c r="B65" s="165"/>
      <c r="C65" s="96"/>
      <c r="D65" s="96"/>
      <c r="E65" s="96"/>
      <c r="F65" s="96"/>
      <c r="G65" s="96"/>
      <c r="H65" s="96"/>
      <c r="I65" s="96"/>
      <c r="J65" s="96"/>
      <c r="K65" s="96"/>
      <c r="L65" s="96"/>
      <c r="M65" s="96"/>
      <c r="N65" s="96"/>
      <c r="O65" s="38"/>
      <c r="P65" s="21"/>
      <c r="Q65" s="21"/>
      <c r="R65" s="21"/>
      <c r="S65" s="21"/>
      <c r="T65" s="21"/>
      <c r="U65" s="21"/>
      <c r="V65" s="21"/>
      <c r="W65" s="21"/>
      <c r="X65" s="21"/>
      <c r="Y65" s="21"/>
      <c r="Z65" s="21"/>
      <c r="AA65" s="21"/>
      <c r="AB65" s="21"/>
    </row>
    <row r="66" spans="1:28" ht="19.5" x14ac:dyDescent="0.55000000000000004">
      <c r="A66" s="39" t="s">
        <v>42</v>
      </c>
      <c r="B66" s="164" t="s">
        <v>43</v>
      </c>
      <c r="C66" s="29">
        <f t="shared" ref="C66:H66" si="10">(SUM(C67:C69))</f>
        <v>1.8055697500000001</v>
      </c>
      <c r="D66" s="29">
        <f t="shared" si="10"/>
        <v>0.54266672000000005</v>
      </c>
      <c r="E66" s="29">
        <f t="shared" si="10"/>
        <v>0.27278183999999994</v>
      </c>
      <c r="F66" s="29">
        <f t="shared" si="10"/>
        <v>0.53393953000000005</v>
      </c>
      <c r="G66" s="29">
        <f t="shared" si="10"/>
        <v>0.80056018000000007</v>
      </c>
      <c r="H66" s="29">
        <f t="shared" si="10"/>
        <v>0.69679883000000009</v>
      </c>
      <c r="I66" s="29">
        <f>(SUM(I67:I69))</f>
        <v>1.39056263</v>
      </c>
      <c r="J66" s="29">
        <f>(SUM(J67:J69))</f>
        <v>0.69352693999999993</v>
      </c>
      <c r="K66" s="29">
        <f>(SUM(K67:K69))</f>
        <v>0</v>
      </c>
      <c r="L66" s="29">
        <f>(SUM(L67:L69))</f>
        <v>0</v>
      </c>
      <c r="M66" s="29">
        <f>SUM(M67:M69)</f>
        <v>0</v>
      </c>
      <c r="N66" s="29">
        <f>SUM(N67:N69)</f>
        <v>0</v>
      </c>
      <c r="O66" s="29">
        <f>SUM(O67:O69)</f>
        <v>6.7364064199999998</v>
      </c>
      <c r="P66" s="21"/>
      <c r="Q66" s="21"/>
      <c r="R66" s="21"/>
      <c r="S66" s="21"/>
      <c r="T66" s="21"/>
      <c r="U66" s="21"/>
      <c r="V66" s="21"/>
      <c r="W66" s="21"/>
      <c r="X66" s="21"/>
      <c r="Y66" s="21"/>
      <c r="Z66" s="21"/>
      <c r="AA66" s="21"/>
      <c r="AB66" s="21"/>
    </row>
    <row r="67" spans="1:28" x14ac:dyDescent="0.25">
      <c r="B67" s="165" t="s">
        <v>25</v>
      </c>
      <c r="C67" s="96">
        <v>1.8055697500000001</v>
      </c>
      <c r="D67" s="96">
        <v>0.54266672000000005</v>
      </c>
      <c r="E67" s="96">
        <v>0.27278183999999994</v>
      </c>
      <c r="F67" s="96">
        <v>0.53393953000000005</v>
      </c>
      <c r="G67" s="96">
        <v>0.80056018000000007</v>
      </c>
      <c r="H67" s="96">
        <v>0.69679883000000009</v>
      </c>
      <c r="I67" s="96">
        <v>1.39056263</v>
      </c>
      <c r="J67" s="96">
        <v>0.69352693999999993</v>
      </c>
      <c r="K67" s="96">
        <v>0</v>
      </c>
      <c r="L67" s="96">
        <v>0</v>
      </c>
      <c r="M67" s="96">
        <v>0</v>
      </c>
      <c r="N67" s="96">
        <v>0</v>
      </c>
      <c r="O67" s="22">
        <f>SUM(C67:N67)</f>
        <v>6.7364064199999998</v>
      </c>
      <c r="P67" s="21"/>
      <c r="Q67" s="21"/>
      <c r="R67" s="21"/>
      <c r="S67" s="21"/>
      <c r="T67" s="21"/>
      <c r="U67" s="21"/>
      <c r="V67" s="21"/>
      <c r="W67" s="21"/>
      <c r="X67" s="21"/>
      <c r="Y67" s="21"/>
      <c r="Z67" s="21"/>
      <c r="AA67" s="21"/>
      <c r="AB67" s="21"/>
    </row>
    <row r="68" spans="1:28" x14ac:dyDescent="0.25">
      <c r="B68" s="165" t="s">
        <v>27</v>
      </c>
      <c r="C68" s="96">
        <v>0</v>
      </c>
      <c r="D68" s="96">
        <v>0</v>
      </c>
      <c r="E68" s="96">
        <v>0</v>
      </c>
      <c r="F68" s="96">
        <v>0</v>
      </c>
      <c r="G68" s="96">
        <v>0</v>
      </c>
      <c r="H68" s="96">
        <v>0</v>
      </c>
      <c r="I68" s="96">
        <v>0</v>
      </c>
      <c r="J68" s="96">
        <v>0</v>
      </c>
      <c r="K68" s="96">
        <v>0</v>
      </c>
      <c r="L68" s="96">
        <v>0</v>
      </c>
      <c r="M68" s="96">
        <v>0</v>
      </c>
      <c r="N68" s="96">
        <v>0</v>
      </c>
      <c r="O68" s="22">
        <f>SUM(C68:N68)</f>
        <v>0</v>
      </c>
      <c r="P68" s="21"/>
      <c r="Q68" s="21"/>
      <c r="R68" s="21"/>
      <c r="S68" s="21"/>
      <c r="T68" s="21"/>
      <c r="U68" s="21"/>
      <c r="V68" s="21"/>
      <c r="W68" s="21"/>
      <c r="X68" s="21"/>
      <c r="Y68" s="21"/>
      <c r="Z68" s="21"/>
      <c r="AA68" s="21"/>
      <c r="AB68" s="21"/>
    </row>
    <row r="69" spans="1:28" x14ac:dyDescent="0.25">
      <c r="B69" s="165" t="s">
        <v>28</v>
      </c>
      <c r="C69" s="96">
        <v>0</v>
      </c>
      <c r="D69" s="96">
        <v>0</v>
      </c>
      <c r="E69" s="96">
        <v>0</v>
      </c>
      <c r="F69" s="96">
        <v>0</v>
      </c>
      <c r="G69" s="96">
        <v>0</v>
      </c>
      <c r="H69" s="96">
        <v>0</v>
      </c>
      <c r="I69" s="96">
        <v>0</v>
      </c>
      <c r="J69" s="96">
        <v>0</v>
      </c>
      <c r="K69" s="96">
        <v>0</v>
      </c>
      <c r="L69" s="96">
        <v>0</v>
      </c>
      <c r="M69" s="96">
        <v>0</v>
      </c>
      <c r="N69" s="96">
        <v>0</v>
      </c>
      <c r="O69" s="22">
        <f>SUM(C69:N69)</f>
        <v>0</v>
      </c>
      <c r="P69" s="21"/>
      <c r="Q69" s="21"/>
      <c r="R69" s="21"/>
      <c r="S69" s="21"/>
      <c r="T69" s="21"/>
      <c r="U69" s="21"/>
      <c r="V69" s="21"/>
      <c r="W69" s="21"/>
      <c r="X69" s="21"/>
      <c r="Y69" s="21"/>
      <c r="Z69" s="21"/>
      <c r="AA69" s="21"/>
      <c r="AB69" s="21"/>
    </row>
    <row r="70" spans="1:28" x14ac:dyDescent="0.25">
      <c r="B70" s="165"/>
      <c r="C70" s="96"/>
      <c r="D70" s="96"/>
      <c r="E70" s="96"/>
      <c r="F70" s="96"/>
      <c r="G70" s="96"/>
      <c r="H70" s="96"/>
      <c r="I70" s="96"/>
      <c r="J70" s="96"/>
      <c r="K70" s="96"/>
      <c r="L70" s="96"/>
      <c r="M70" s="96"/>
      <c r="N70" s="96"/>
      <c r="O70" s="38"/>
      <c r="P70" s="21"/>
      <c r="Q70" s="21"/>
      <c r="R70" s="21"/>
      <c r="S70" s="21"/>
      <c r="T70" s="21"/>
      <c r="U70" s="21"/>
      <c r="V70" s="21"/>
      <c r="W70" s="21"/>
      <c r="X70" s="21"/>
      <c r="Y70" s="21"/>
      <c r="Z70" s="21"/>
      <c r="AA70" s="21"/>
      <c r="AB70" s="21"/>
    </row>
    <row r="71" spans="1:28" s="24" customFormat="1" x14ac:dyDescent="0.25">
      <c r="A71" s="23"/>
      <c r="B71" s="164" t="s">
        <v>44</v>
      </c>
      <c r="C71" s="100">
        <f t="shared" ref="C71:N71" si="11">SUM(C72:C74)</f>
        <v>87.8926436</v>
      </c>
      <c r="D71" s="100">
        <f t="shared" si="11"/>
        <v>89.698213350000003</v>
      </c>
      <c r="E71" s="100">
        <f t="shared" si="11"/>
        <v>88.830908430000008</v>
      </c>
      <c r="F71" s="100">
        <f t="shared" si="11"/>
        <v>89.103690270000001</v>
      </c>
      <c r="G71" s="100">
        <f t="shared" si="11"/>
        <v>89.637629799999999</v>
      </c>
      <c r="H71" s="100">
        <f t="shared" si="11"/>
        <v>90.438189980000004</v>
      </c>
      <c r="I71" s="100">
        <f t="shared" si="11"/>
        <v>91.13498881000001</v>
      </c>
      <c r="J71" s="100">
        <f t="shared" si="11"/>
        <v>92.525551440000015</v>
      </c>
      <c r="K71" s="100">
        <f t="shared" si="11"/>
        <v>0</v>
      </c>
      <c r="L71" s="100">
        <f t="shared" si="11"/>
        <v>0</v>
      </c>
      <c r="M71" s="100">
        <f t="shared" si="11"/>
        <v>0</v>
      </c>
      <c r="N71" s="100">
        <f t="shared" si="11"/>
        <v>0</v>
      </c>
      <c r="O71" s="29"/>
      <c r="P71" s="21"/>
      <c r="Q71" s="21"/>
      <c r="R71" s="21"/>
      <c r="S71" s="21"/>
      <c r="T71" s="21"/>
      <c r="U71" s="21"/>
      <c r="V71" s="21"/>
      <c r="W71" s="21"/>
      <c r="X71" s="21"/>
      <c r="Y71" s="21"/>
      <c r="Z71" s="21"/>
      <c r="AA71" s="21"/>
      <c r="AB71" s="21"/>
    </row>
    <row r="72" spans="1:28" s="24" customFormat="1" x14ac:dyDescent="0.25">
      <c r="A72" s="23"/>
      <c r="B72" s="165" t="s">
        <v>25</v>
      </c>
      <c r="C72" s="94">
        <v>83.907575309999999</v>
      </c>
      <c r="D72" s="96">
        <f t="shared" ref="D72:N74" si="12">C103</f>
        <v>85.713145060000002</v>
      </c>
      <c r="E72" s="96">
        <f t="shared" si="12"/>
        <v>84.845840140000007</v>
      </c>
      <c r="F72" s="96">
        <f t="shared" si="12"/>
        <v>85.11862198</v>
      </c>
      <c r="G72" s="96">
        <f t="shared" si="12"/>
        <v>85.652561509999998</v>
      </c>
      <c r="H72" s="96">
        <f t="shared" si="12"/>
        <v>86.453121690000003</v>
      </c>
      <c r="I72" s="96">
        <f t="shared" si="12"/>
        <v>87.149920520000009</v>
      </c>
      <c r="J72" s="96">
        <f>I103</f>
        <v>88.540483150000014</v>
      </c>
      <c r="K72" s="96">
        <v>0</v>
      </c>
      <c r="L72" s="96">
        <f>K103</f>
        <v>0</v>
      </c>
      <c r="M72" s="96">
        <f>L103</f>
        <v>0</v>
      </c>
      <c r="N72" s="96">
        <f>M103</f>
        <v>0</v>
      </c>
      <c r="O72" s="22"/>
      <c r="P72" s="21"/>
      <c r="Q72" s="21"/>
      <c r="R72" s="21"/>
      <c r="S72" s="21"/>
      <c r="T72" s="21"/>
      <c r="U72" s="21"/>
      <c r="V72" s="21"/>
      <c r="W72" s="21"/>
      <c r="X72" s="21"/>
      <c r="Y72" s="21"/>
      <c r="Z72" s="21"/>
      <c r="AA72" s="21"/>
      <c r="AB72" s="21"/>
    </row>
    <row r="73" spans="1:28" s="24" customFormat="1" x14ac:dyDescent="0.25">
      <c r="A73" s="23"/>
      <c r="B73" s="165" t="s">
        <v>27</v>
      </c>
      <c r="C73" s="123">
        <v>3.9850682900000001</v>
      </c>
      <c r="D73" s="96">
        <f t="shared" si="12"/>
        <v>3.9850682900000001</v>
      </c>
      <c r="E73" s="96">
        <f t="shared" si="12"/>
        <v>3.9850682900000001</v>
      </c>
      <c r="F73" s="96">
        <f>E104</f>
        <v>3.9850682900000001</v>
      </c>
      <c r="G73" s="96">
        <f>F104</f>
        <v>3.9850682900000001</v>
      </c>
      <c r="H73" s="96">
        <f>G104</f>
        <v>3.9850682900000001</v>
      </c>
      <c r="I73" s="96">
        <f t="shared" si="12"/>
        <v>3.9850682900000001</v>
      </c>
      <c r="J73" s="96">
        <f t="shared" si="12"/>
        <v>3.9850682900000001</v>
      </c>
      <c r="K73" s="96">
        <v>0</v>
      </c>
      <c r="L73" s="96">
        <f t="shared" si="12"/>
        <v>0</v>
      </c>
      <c r="M73" s="96">
        <f t="shared" si="12"/>
        <v>0</v>
      </c>
      <c r="N73" s="96">
        <f t="shared" si="12"/>
        <v>0</v>
      </c>
      <c r="O73" s="22"/>
      <c r="P73" s="21"/>
      <c r="Q73" s="21"/>
      <c r="R73" s="21"/>
      <c r="S73" s="21"/>
      <c r="T73" s="21"/>
      <c r="U73" s="21"/>
      <c r="V73" s="21"/>
      <c r="W73" s="21"/>
      <c r="X73" s="21"/>
      <c r="Y73" s="21"/>
      <c r="Z73" s="21"/>
      <c r="AA73" s="21"/>
      <c r="AB73" s="21"/>
    </row>
    <row r="74" spans="1:28" s="24" customFormat="1" x14ac:dyDescent="0.25">
      <c r="A74" s="23"/>
      <c r="B74" s="165" t="s">
        <v>28</v>
      </c>
      <c r="C74" s="96">
        <v>0</v>
      </c>
      <c r="D74" s="96">
        <f t="shared" si="12"/>
        <v>0</v>
      </c>
      <c r="E74" s="96">
        <f t="shared" si="12"/>
        <v>0</v>
      </c>
      <c r="F74" s="96">
        <f t="shared" si="12"/>
        <v>0</v>
      </c>
      <c r="G74" s="96">
        <f t="shared" si="12"/>
        <v>0</v>
      </c>
      <c r="H74" s="96">
        <f t="shared" si="12"/>
        <v>0</v>
      </c>
      <c r="I74" s="96">
        <f t="shared" si="12"/>
        <v>0</v>
      </c>
      <c r="J74" s="96">
        <f t="shared" si="12"/>
        <v>0</v>
      </c>
      <c r="K74" s="96">
        <f>J105</f>
        <v>0</v>
      </c>
      <c r="L74" s="96">
        <f>K105</f>
        <v>0</v>
      </c>
      <c r="M74" s="96">
        <f>L105</f>
        <v>0</v>
      </c>
      <c r="N74" s="96">
        <f t="shared" si="12"/>
        <v>0</v>
      </c>
      <c r="O74" s="22"/>
      <c r="P74" s="21"/>
      <c r="Q74" s="21"/>
      <c r="R74" s="21"/>
      <c r="S74" s="21"/>
      <c r="T74" s="21"/>
      <c r="U74" s="21"/>
      <c r="V74" s="21"/>
      <c r="W74" s="21"/>
      <c r="X74" s="21"/>
      <c r="Y74" s="21"/>
      <c r="Z74" s="21"/>
      <c r="AA74" s="21"/>
      <c r="AB74" s="21"/>
    </row>
    <row r="75" spans="1:28" x14ac:dyDescent="0.25">
      <c r="B75" s="165"/>
      <c r="C75" s="96"/>
      <c r="D75" s="96"/>
      <c r="E75" s="96"/>
      <c r="F75" s="96"/>
      <c r="G75" s="96"/>
      <c r="H75" s="96"/>
      <c r="I75" s="96"/>
      <c r="J75" s="96"/>
      <c r="K75" s="96"/>
      <c r="L75" s="96"/>
      <c r="M75" s="96"/>
      <c r="N75" s="96"/>
      <c r="O75" s="38"/>
      <c r="P75" s="21"/>
      <c r="Q75" s="21"/>
      <c r="R75" s="21"/>
      <c r="S75" s="21"/>
      <c r="T75" s="21"/>
      <c r="U75" s="21"/>
      <c r="V75" s="21"/>
      <c r="W75" s="21"/>
      <c r="X75" s="21"/>
      <c r="Y75" s="21"/>
      <c r="Z75" s="21"/>
      <c r="AA75" s="21"/>
      <c r="AB75" s="21"/>
    </row>
    <row r="76" spans="1:28" s="24" customFormat="1" x14ac:dyDescent="0.25">
      <c r="A76" s="39" t="s">
        <v>45</v>
      </c>
      <c r="B76" s="164" t="s">
        <v>46</v>
      </c>
      <c r="C76" s="100">
        <f t="shared" ref="C76:O76" si="13">C77+C79+C80</f>
        <v>0</v>
      </c>
      <c r="D76" s="100">
        <f t="shared" si="13"/>
        <v>1.40997164</v>
      </c>
      <c r="E76" s="29">
        <f t="shared" si="13"/>
        <v>0</v>
      </c>
      <c r="F76" s="29">
        <f>F77+F79+F80</f>
        <v>0</v>
      </c>
      <c r="G76" s="29">
        <f>G77+G79+G80</f>
        <v>0</v>
      </c>
      <c r="H76" s="29">
        <f t="shared" si="13"/>
        <v>0</v>
      </c>
      <c r="I76" s="29">
        <f t="shared" si="13"/>
        <v>0</v>
      </c>
      <c r="J76" s="29">
        <f t="shared" si="13"/>
        <v>0</v>
      </c>
      <c r="K76" s="29">
        <f t="shared" si="13"/>
        <v>0</v>
      </c>
      <c r="L76" s="29">
        <f t="shared" si="13"/>
        <v>0</v>
      </c>
      <c r="M76" s="29">
        <f t="shared" si="13"/>
        <v>0</v>
      </c>
      <c r="N76" s="29">
        <f t="shared" si="13"/>
        <v>0</v>
      </c>
      <c r="O76" s="29">
        <f t="shared" si="13"/>
        <v>1.40997164</v>
      </c>
      <c r="P76" s="21"/>
      <c r="Q76" s="21"/>
      <c r="R76" s="21"/>
      <c r="S76" s="21"/>
      <c r="T76" s="21"/>
      <c r="U76" s="21"/>
      <c r="V76" s="21"/>
      <c r="W76" s="21"/>
      <c r="X76" s="21"/>
      <c r="Y76" s="21"/>
      <c r="Z76" s="21"/>
      <c r="AA76" s="21"/>
      <c r="AB76" s="21"/>
    </row>
    <row r="77" spans="1:28" x14ac:dyDescent="0.25">
      <c r="B77" s="165" t="s">
        <v>25</v>
      </c>
      <c r="C77" s="96">
        <v>0</v>
      </c>
      <c r="D77" s="96">
        <v>1.40997164</v>
      </c>
      <c r="E77" s="96">
        <v>0</v>
      </c>
      <c r="F77" s="96">
        <v>0</v>
      </c>
      <c r="G77" s="96">
        <v>0</v>
      </c>
      <c r="H77" s="96">
        <v>0</v>
      </c>
      <c r="I77" s="96">
        <v>0</v>
      </c>
      <c r="J77" s="96">
        <v>0</v>
      </c>
      <c r="K77" s="96">
        <v>0</v>
      </c>
      <c r="L77" s="96">
        <v>0</v>
      </c>
      <c r="M77" s="96">
        <v>0</v>
      </c>
      <c r="N77" s="96">
        <v>0</v>
      </c>
      <c r="O77" s="22">
        <f>SUM(C77:N77)</f>
        <v>1.40997164</v>
      </c>
      <c r="P77" s="21"/>
      <c r="Q77" s="21"/>
      <c r="R77" s="21"/>
      <c r="S77" s="21"/>
      <c r="T77" s="21"/>
      <c r="U77" s="21"/>
      <c r="V77" s="21"/>
      <c r="W77" s="21"/>
      <c r="X77" s="21"/>
      <c r="Y77" s="21"/>
      <c r="Z77" s="21"/>
      <c r="AA77" s="21"/>
      <c r="AB77" s="21"/>
    </row>
    <row r="78" spans="1:28" s="27" customFormat="1" x14ac:dyDescent="0.25">
      <c r="A78" s="25"/>
      <c r="B78" s="167" t="s">
        <v>26</v>
      </c>
      <c r="C78" s="111">
        <v>0</v>
      </c>
      <c r="D78" s="111">
        <v>0</v>
      </c>
      <c r="E78" s="111">
        <v>0</v>
      </c>
      <c r="F78" s="111">
        <v>0</v>
      </c>
      <c r="G78" s="111">
        <v>0</v>
      </c>
      <c r="H78" s="111">
        <v>0</v>
      </c>
      <c r="I78" s="111">
        <v>0</v>
      </c>
      <c r="J78" s="111">
        <v>0</v>
      </c>
      <c r="K78" s="111">
        <v>0</v>
      </c>
      <c r="L78" s="111">
        <v>0</v>
      </c>
      <c r="M78" s="111">
        <v>0</v>
      </c>
      <c r="N78" s="111">
        <v>0</v>
      </c>
      <c r="O78" s="37">
        <f>SUM(C78:N78)</f>
        <v>0</v>
      </c>
      <c r="P78" s="21"/>
      <c r="Q78" s="21"/>
      <c r="R78" s="21"/>
      <c r="S78" s="21"/>
      <c r="T78" s="21"/>
      <c r="U78" s="21"/>
      <c r="V78" s="21"/>
      <c r="W78" s="21"/>
      <c r="X78" s="21"/>
      <c r="Y78" s="21"/>
      <c r="Z78" s="21"/>
      <c r="AA78" s="21"/>
      <c r="AB78" s="21"/>
    </row>
    <row r="79" spans="1:28" x14ac:dyDescent="0.25">
      <c r="B79" s="165" t="s">
        <v>27</v>
      </c>
      <c r="C79" s="96">
        <v>0</v>
      </c>
      <c r="D79" s="96">
        <v>0</v>
      </c>
      <c r="E79" s="96">
        <v>0</v>
      </c>
      <c r="F79" s="96">
        <v>0</v>
      </c>
      <c r="G79" s="96">
        <v>0</v>
      </c>
      <c r="H79" s="96">
        <v>0</v>
      </c>
      <c r="I79" s="96">
        <v>0</v>
      </c>
      <c r="J79" s="96">
        <v>0</v>
      </c>
      <c r="K79" s="96">
        <v>0</v>
      </c>
      <c r="L79" s="96">
        <v>0</v>
      </c>
      <c r="M79" s="96">
        <v>0</v>
      </c>
      <c r="N79" s="96">
        <v>0</v>
      </c>
      <c r="O79" s="22">
        <f>SUM(C79:N79)</f>
        <v>0</v>
      </c>
      <c r="P79" s="21"/>
      <c r="Q79" s="21"/>
      <c r="R79" s="21"/>
      <c r="S79" s="21"/>
      <c r="T79" s="21"/>
      <c r="U79" s="21"/>
      <c r="V79" s="21"/>
      <c r="W79" s="21"/>
      <c r="X79" s="21"/>
      <c r="Y79" s="21"/>
      <c r="Z79" s="21"/>
      <c r="AA79" s="21"/>
      <c r="AB79" s="21"/>
    </row>
    <row r="80" spans="1:28" x14ac:dyDescent="0.25">
      <c r="B80" s="165" t="s">
        <v>28</v>
      </c>
      <c r="C80" s="96">
        <v>0</v>
      </c>
      <c r="D80" s="96">
        <v>0</v>
      </c>
      <c r="E80" s="96">
        <v>0</v>
      </c>
      <c r="F80" s="96">
        <v>0</v>
      </c>
      <c r="G80" s="96">
        <v>0</v>
      </c>
      <c r="H80" s="96">
        <v>0</v>
      </c>
      <c r="I80" s="96">
        <v>0</v>
      </c>
      <c r="J80" s="96">
        <v>0</v>
      </c>
      <c r="K80" s="96">
        <v>0</v>
      </c>
      <c r="L80" s="96">
        <v>0</v>
      </c>
      <c r="M80" s="96">
        <v>0</v>
      </c>
      <c r="N80" s="96">
        <v>0</v>
      </c>
      <c r="O80" s="22">
        <f>SUM(C80:N80)</f>
        <v>0</v>
      </c>
      <c r="P80" s="21"/>
      <c r="Q80" s="21"/>
      <c r="R80" s="21"/>
      <c r="S80" s="21"/>
      <c r="T80" s="21"/>
      <c r="U80" s="21"/>
      <c r="V80" s="21"/>
      <c r="W80" s="21"/>
      <c r="X80" s="21"/>
      <c r="Y80" s="21"/>
      <c r="Z80" s="21"/>
      <c r="AA80" s="21"/>
      <c r="AB80" s="21"/>
    </row>
    <row r="81" spans="1:28" x14ac:dyDescent="0.25">
      <c r="B81" s="165"/>
      <c r="C81" s="96"/>
      <c r="D81" s="96"/>
      <c r="E81" s="96"/>
      <c r="F81" s="96"/>
      <c r="G81" s="96"/>
      <c r="H81" s="96"/>
      <c r="I81" s="96"/>
      <c r="J81" s="96"/>
      <c r="K81" s="96"/>
      <c r="L81" s="96"/>
      <c r="M81" s="96"/>
      <c r="N81" s="96"/>
      <c r="O81" s="38"/>
      <c r="P81" s="21"/>
      <c r="Q81" s="21"/>
      <c r="R81" s="21"/>
      <c r="S81" s="21"/>
      <c r="T81" s="21"/>
      <c r="U81" s="21"/>
      <c r="V81" s="21"/>
      <c r="W81" s="21"/>
      <c r="X81" s="21"/>
      <c r="Y81" s="21"/>
      <c r="Z81" s="21"/>
      <c r="AA81" s="21"/>
      <c r="AB81" s="21"/>
    </row>
    <row r="82" spans="1:28" x14ac:dyDescent="0.25">
      <c r="B82" s="164" t="s">
        <v>47</v>
      </c>
      <c r="C82" s="100">
        <f t="shared" ref="C82:O82" si="14">SUM(C83:C85)</f>
        <v>0</v>
      </c>
      <c r="D82" s="100">
        <f t="shared" si="14"/>
        <v>0</v>
      </c>
      <c r="E82" s="29">
        <f t="shared" si="14"/>
        <v>0</v>
      </c>
      <c r="F82" s="29">
        <f t="shared" si="14"/>
        <v>0</v>
      </c>
      <c r="G82" s="29">
        <f t="shared" si="14"/>
        <v>0</v>
      </c>
      <c r="H82" s="29">
        <f t="shared" si="14"/>
        <v>0</v>
      </c>
      <c r="I82" s="29">
        <f t="shared" si="14"/>
        <v>0</v>
      </c>
      <c r="J82" s="29">
        <f t="shared" si="14"/>
        <v>0</v>
      </c>
      <c r="K82" s="29">
        <f t="shared" si="14"/>
        <v>0</v>
      </c>
      <c r="L82" s="29">
        <f t="shared" si="14"/>
        <v>0</v>
      </c>
      <c r="M82" s="29">
        <f t="shared" si="14"/>
        <v>0</v>
      </c>
      <c r="N82" s="29">
        <f t="shared" si="14"/>
        <v>0</v>
      </c>
      <c r="O82" s="29">
        <f t="shared" si="14"/>
        <v>0</v>
      </c>
      <c r="P82" s="21"/>
      <c r="Q82" s="21"/>
      <c r="R82" s="21"/>
      <c r="S82" s="21"/>
      <c r="T82" s="21"/>
      <c r="U82" s="21"/>
      <c r="V82" s="21"/>
      <c r="W82" s="21"/>
      <c r="X82" s="21"/>
      <c r="Y82" s="21"/>
      <c r="Z82" s="21"/>
      <c r="AA82" s="21"/>
      <c r="AB82" s="21"/>
    </row>
    <row r="83" spans="1:28" x14ac:dyDescent="0.25">
      <c r="B83" s="165" t="s">
        <v>25</v>
      </c>
      <c r="C83" s="96">
        <v>0</v>
      </c>
      <c r="D83" s="96">
        <v>0</v>
      </c>
      <c r="E83" s="96">
        <v>0</v>
      </c>
      <c r="F83" s="96">
        <v>0</v>
      </c>
      <c r="G83" s="96">
        <v>0</v>
      </c>
      <c r="H83" s="96">
        <v>0</v>
      </c>
      <c r="I83" s="96">
        <v>0</v>
      </c>
      <c r="J83" s="96">
        <v>0</v>
      </c>
      <c r="K83" s="96">
        <v>0</v>
      </c>
      <c r="L83" s="96">
        <v>0</v>
      </c>
      <c r="M83" s="96">
        <v>0</v>
      </c>
      <c r="N83" s="96">
        <v>0</v>
      </c>
      <c r="O83" s="22">
        <f>SUM(C83:N83)</f>
        <v>0</v>
      </c>
      <c r="P83" s="21"/>
      <c r="Q83" s="21"/>
      <c r="R83" s="21"/>
      <c r="S83" s="21"/>
      <c r="T83" s="21"/>
      <c r="U83" s="21"/>
      <c r="V83" s="21"/>
      <c r="W83" s="21"/>
      <c r="X83" s="21"/>
      <c r="Y83" s="21"/>
      <c r="Z83" s="21"/>
      <c r="AA83" s="21"/>
      <c r="AB83" s="21"/>
    </row>
    <row r="84" spans="1:28" x14ac:dyDescent="0.25">
      <c r="B84" s="165" t="s">
        <v>27</v>
      </c>
      <c r="C84" s="96">
        <v>0</v>
      </c>
      <c r="D84" s="96">
        <v>0</v>
      </c>
      <c r="E84" s="96">
        <v>0</v>
      </c>
      <c r="F84" s="96">
        <v>0</v>
      </c>
      <c r="G84" s="96">
        <v>0</v>
      </c>
      <c r="H84" s="96">
        <v>0</v>
      </c>
      <c r="I84" s="96">
        <v>0</v>
      </c>
      <c r="J84" s="96">
        <v>0</v>
      </c>
      <c r="K84" s="96">
        <v>0</v>
      </c>
      <c r="L84" s="96">
        <v>0</v>
      </c>
      <c r="M84" s="96">
        <v>0</v>
      </c>
      <c r="N84" s="96">
        <v>0</v>
      </c>
      <c r="O84" s="22">
        <f>SUM(C84:N84)</f>
        <v>0</v>
      </c>
      <c r="P84" s="21"/>
      <c r="Q84" s="21"/>
      <c r="R84" s="21"/>
      <c r="S84" s="21"/>
      <c r="T84" s="21"/>
      <c r="U84" s="21"/>
      <c r="V84" s="21"/>
      <c r="W84" s="21"/>
      <c r="X84" s="21"/>
      <c r="Y84" s="21"/>
      <c r="Z84" s="21"/>
      <c r="AA84" s="21"/>
      <c r="AB84" s="21"/>
    </row>
    <row r="85" spans="1:28" x14ac:dyDescent="0.25">
      <c r="B85" s="165" t="s">
        <v>28</v>
      </c>
      <c r="C85" s="96">
        <v>0</v>
      </c>
      <c r="D85" s="96">
        <v>0</v>
      </c>
      <c r="E85" s="96">
        <v>0</v>
      </c>
      <c r="F85" s="96">
        <v>0</v>
      </c>
      <c r="G85" s="96">
        <v>0</v>
      </c>
      <c r="H85" s="96">
        <v>0</v>
      </c>
      <c r="I85" s="96">
        <v>0</v>
      </c>
      <c r="J85" s="96">
        <v>0</v>
      </c>
      <c r="K85" s="96">
        <v>0</v>
      </c>
      <c r="L85" s="96">
        <v>0</v>
      </c>
      <c r="M85" s="96">
        <v>0</v>
      </c>
      <c r="N85" s="96">
        <v>0</v>
      </c>
      <c r="O85" s="22">
        <f>SUM(C85:N85)</f>
        <v>0</v>
      </c>
      <c r="P85" s="21"/>
      <c r="Q85" s="21"/>
      <c r="R85" s="21"/>
      <c r="S85" s="21"/>
      <c r="T85" s="21"/>
      <c r="U85" s="21"/>
      <c r="V85" s="21"/>
      <c r="W85" s="21"/>
      <c r="X85" s="21"/>
      <c r="Y85" s="21"/>
      <c r="Z85" s="21"/>
      <c r="AA85" s="21"/>
      <c r="AB85" s="21"/>
    </row>
    <row r="86" spans="1:28" x14ac:dyDescent="0.25">
      <c r="B86" s="171"/>
      <c r="C86" s="96"/>
      <c r="D86" s="96"/>
      <c r="E86" s="96"/>
      <c r="F86" s="96"/>
      <c r="G86" s="96"/>
      <c r="H86" s="96"/>
      <c r="I86" s="96"/>
      <c r="J86" s="96"/>
      <c r="K86" s="96"/>
      <c r="L86" s="96"/>
      <c r="M86" s="96"/>
      <c r="N86" s="96"/>
      <c r="O86" s="38"/>
      <c r="P86" s="21"/>
      <c r="Q86" s="21"/>
      <c r="R86" s="21"/>
      <c r="S86" s="21"/>
      <c r="T86" s="21"/>
      <c r="U86" s="21"/>
      <c r="V86" s="21"/>
      <c r="W86" s="21"/>
      <c r="X86" s="21"/>
      <c r="Y86" s="21"/>
      <c r="Z86" s="21"/>
      <c r="AA86" s="21"/>
      <c r="AB86" s="21"/>
    </row>
    <row r="87" spans="1:28" x14ac:dyDescent="0.25">
      <c r="B87" s="164" t="s">
        <v>48</v>
      </c>
      <c r="C87" s="100">
        <f t="shared" ref="C87:O87" si="15">SUM(C88:C90)</f>
        <v>0</v>
      </c>
      <c r="D87" s="100">
        <f t="shared" si="15"/>
        <v>0</v>
      </c>
      <c r="E87" s="29">
        <f t="shared" si="15"/>
        <v>0</v>
      </c>
      <c r="F87" s="29">
        <f t="shared" si="15"/>
        <v>0</v>
      </c>
      <c r="G87" s="29">
        <f t="shared" si="15"/>
        <v>0</v>
      </c>
      <c r="H87" s="29">
        <f t="shared" si="15"/>
        <v>0</v>
      </c>
      <c r="I87" s="29">
        <f t="shared" si="15"/>
        <v>0</v>
      </c>
      <c r="J87" s="29">
        <f t="shared" si="15"/>
        <v>0</v>
      </c>
      <c r="K87" s="29">
        <f t="shared" si="15"/>
        <v>0</v>
      </c>
      <c r="L87" s="29">
        <f t="shared" si="15"/>
        <v>0</v>
      </c>
      <c r="M87" s="29">
        <f t="shared" si="15"/>
        <v>0</v>
      </c>
      <c r="N87" s="29">
        <f t="shared" si="15"/>
        <v>0</v>
      </c>
      <c r="O87" s="29">
        <f t="shared" si="15"/>
        <v>0</v>
      </c>
      <c r="P87" s="21"/>
      <c r="Q87" s="21"/>
      <c r="R87" s="21"/>
      <c r="S87" s="21"/>
      <c r="T87" s="21"/>
      <c r="U87" s="21"/>
      <c r="V87" s="21"/>
      <c r="W87" s="21"/>
      <c r="X87" s="21"/>
      <c r="Y87" s="21"/>
      <c r="Z87" s="21"/>
      <c r="AA87" s="21"/>
      <c r="AB87" s="21"/>
    </row>
    <row r="88" spans="1:28" x14ac:dyDescent="0.25">
      <c r="B88" s="165" t="s">
        <v>25</v>
      </c>
      <c r="C88" s="96">
        <v>0</v>
      </c>
      <c r="D88" s="96">
        <v>0</v>
      </c>
      <c r="E88" s="96">
        <v>0</v>
      </c>
      <c r="F88" s="96">
        <v>0</v>
      </c>
      <c r="G88" s="96">
        <v>0</v>
      </c>
      <c r="H88" s="96">
        <v>0</v>
      </c>
      <c r="I88" s="96">
        <v>0</v>
      </c>
      <c r="J88" s="96">
        <v>0</v>
      </c>
      <c r="K88" s="96">
        <v>0</v>
      </c>
      <c r="L88" s="96">
        <v>0</v>
      </c>
      <c r="M88" s="96">
        <v>0</v>
      </c>
      <c r="N88" s="96">
        <v>0</v>
      </c>
      <c r="O88" s="22">
        <f>SUM(C88:N88)</f>
        <v>0</v>
      </c>
      <c r="P88" s="21"/>
      <c r="Q88" s="21"/>
      <c r="R88" s="21"/>
      <c r="S88" s="21"/>
      <c r="T88" s="21"/>
      <c r="U88" s="21"/>
      <c r="V88" s="21"/>
      <c r="W88" s="21"/>
      <c r="X88" s="21"/>
      <c r="Y88" s="21"/>
      <c r="Z88" s="21"/>
      <c r="AA88" s="21"/>
      <c r="AB88" s="21"/>
    </row>
    <row r="89" spans="1:28" x14ac:dyDescent="0.25">
      <c r="B89" s="165" t="s">
        <v>27</v>
      </c>
      <c r="C89" s="96">
        <v>0</v>
      </c>
      <c r="D89" s="96">
        <v>0</v>
      </c>
      <c r="E89" s="96">
        <v>0</v>
      </c>
      <c r="F89" s="96">
        <v>0</v>
      </c>
      <c r="G89" s="96">
        <v>0</v>
      </c>
      <c r="H89" s="96">
        <v>0</v>
      </c>
      <c r="I89" s="96">
        <v>0</v>
      </c>
      <c r="J89" s="96">
        <v>0</v>
      </c>
      <c r="K89" s="96">
        <v>0</v>
      </c>
      <c r="L89" s="96">
        <v>0</v>
      </c>
      <c r="M89" s="96">
        <v>0</v>
      </c>
      <c r="N89" s="96">
        <v>0</v>
      </c>
      <c r="O89" s="22">
        <f>SUM(C89:N89)</f>
        <v>0</v>
      </c>
      <c r="P89" s="21"/>
      <c r="Q89" s="21"/>
      <c r="R89" s="21"/>
      <c r="S89" s="21"/>
      <c r="T89" s="21"/>
      <c r="U89" s="21"/>
      <c r="V89" s="21"/>
      <c r="W89" s="21"/>
      <c r="X89" s="21"/>
      <c r="Y89" s="21"/>
      <c r="Z89" s="21"/>
      <c r="AA89" s="21"/>
      <c r="AB89" s="21"/>
    </row>
    <row r="90" spans="1:28" x14ac:dyDescent="0.25">
      <c r="B90" s="165" t="s">
        <v>28</v>
      </c>
      <c r="C90" s="96">
        <v>0</v>
      </c>
      <c r="D90" s="96">
        <v>0</v>
      </c>
      <c r="E90" s="96">
        <v>0</v>
      </c>
      <c r="F90" s="96">
        <v>0</v>
      </c>
      <c r="G90" s="96">
        <v>0</v>
      </c>
      <c r="H90" s="96">
        <v>0</v>
      </c>
      <c r="I90" s="96">
        <v>0</v>
      </c>
      <c r="J90" s="96">
        <v>0</v>
      </c>
      <c r="K90" s="96">
        <v>0</v>
      </c>
      <c r="L90" s="96">
        <v>0</v>
      </c>
      <c r="M90" s="96">
        <v>0</v>
      </c>
      <c r="N90" s="96">
        <v>0</v>
      </c>
      <c r="O90" s="22">
        <f>SUM(C90:N90)</f>
        <v>0</v>
      </c>
      <c r="P90" s="21"/>
      <c r="Q90" s="21"/>
      <c r="R90" s="21"/>
      <c r="S90" s="21"/>
      <c r="T90" s="21"/>
      <c r="U90" s="21"/>
      <c r="V90" s="21"/>
      <c r="W90" s="21"/>
      <c r="X90" s="21"/>
      <c r="Y90" s="21"/>
      <c r="Z90" s="21"/>
      <c r="AA90" s="21"/>
      <c r="AB90" s="21"/>
    </row>
    <row r="91" spans="1:28" x14ac:dyDescent="0.25">
      <c r="B91" s="171"/>
      <c r="C91" s="96"/>
      <c r="D91" s="96"/>
      <c r="E91" s="96"/>
      <c r="F91" s="96"/>
      <c r="G91" s="96"/>
      <c r="H91" s="96"/>
      <c r="I91" s="96"/>
      <c r="J91" s="96"/>
      <c r="K91" s="96"/>
      <c r="L91" s="96"/>
      <c r="M91" s="96"/>
      <c r="N91" s="96"/>
      <c r="O91" s="38"/>
      <c r="P91" s="21"/>
      <c r="Q91" s="21"/>
      <c r="R91" s="21"/>
      <c r="S91" s="21"/>
      <c r="T91" s="21"/>
      <c r="U91" s="21"/>
      <c r="V91" s="21"/>
      <c r="W91" s="21"/>
      <c r="X91" s="21"/>
      <c r="Y91" s="21"/>
      <c r="Z91" s="21"/>
      <c r="AA91" s="21"/>
      <c r="AB91" s="21"/>
    </row>
    <row r="92" spans="1:28" s="24" customFormat="1" x14ac:dyDescent="0.25">
      <c r="A92" s="23"/>
      <c r="B92" s="164" t="s">
        <v>49</v>
      </c>
      <c r="C92" s="100">
        <f t="shared" ref="C92:N92" si="16">SUM(C93:C95)</f>
        <v>87.8926436</v>
      </c>
      <c r="D92" s="100">
        <f t="shared" si="16"/>
        <v>88.288241710000008</v>
      </c>
      <c r="E92" s="29">
        <f t="shared" si="16"/>
        <v>88.830908430000008</v>
      </c>
      <c r="F92" s="29">
        <f t="shared" si="16"/>
        <v>89.103690270000001</v>
      </c>
      <c r="G92" s="29">
        <f t="shared" si="16"/>
        <v>89.637629799999999</v>
      </c>
      <c r="H92" s="29">
        <f t="shared" si="16"/>
        <v>90.438189980000004</v>
      </c>
      <c r="I92" s="29">
        <f t="shared" si="16"/>
        <v>91.13498881000001</v>
      </c>
      <c r="J92" s="29">
        <f t="shared" si="16"/>
        <v>92.525551440000015</v>
      </c>
      <c r="K92" s="29">
        <f t="shared" si="16"/>
        <v>0</v>
      </c>
      <c r="L92" s="29">
        <f t="shared" si="16"/>
        <v>0</v>
      </c>
      <c r="M92" s="29">
        <f t="shared" si="16"/>
        <v>0</v>
      </c>
      <c r="N92" s="29">
        <f t="shared" si="16"/>
        <v>0</v>
      </c>
      <c r="O92" s="29"/>
      <c r="P92" s="21"/>
      <c r="Q92" s="21"/>
      <c r="R92" s="21"/>
      <c r="S92" s="21"/>
      <c r="T92" s="21"/>
      <c r="U92" s="21"/>
      <c r="V92" s="21"/>
      <c r="W92" s="21"/>
      <c r="X92" s="21"/>
      <c r="Y92" s="21"/>
      <c r="Z92" s="21"/>
      <c r="AA92" s="21"/>
      <c r="AB92" s="21"/>
    </row>
    <row r="93" spans="1:28" s="24" customFormat="1" x14ac:dyDescent="0.25">
      <c r="A93" s="23"/>
      <c r="B93" s="165" t="s">
        <v>25</v>
      </c>
      <c r="C93" s="96">
        <f>+C72-C77-C83-C88</f>
        <v>83.907575309999999</v>
      </c>
      <c r="D93" s="96">
        <f>+D72-D77-D83-D88</f>
        <v>84.303173420000007</v>
      </c>
      <c r="E93" s="96">
        <f t="shared" ref="E93:N93" si="17">+E72-E77-E83-E88</f>
        <v>84.845840140000007</v>
      </c>
      <c r="F93" s="96">
        <f t="shared" si="17"/>
        <v>85.11862198</v>
      </c>
      <c r="G93" s="96">
        <f>+G72-G77-G83-G88</f>
        <v>85.652561509999998</v>
      </c>
      <c r="H93" s="96">
        <f t="shared" si="17"/>
        <v>86.453121690000003</v>
      </c>
      <c r="I93" s="96">
        <f t="shared" si="17"/>
        <v>87.149920520000009</v>
      </c>
      <c r="J93" s="96">
        <f t="shared" si="17"/>
        <v>88.540483150000014</v>
      </c>
      <c r="K93" s="96">
        <f t="shared" si="17"/>
        <v>0</v>
      </c>
      <c r="L93" s="96">
        <f t="shared" si="17"/>
        <v>0</v>
      </c>
      <c r="M93" s="96">
        <f t="shared" si="17"/>
        <v>0</v>
      </c>
      <c r="N93" s="96">
        <f t="shared" si="17"/>
        <v>0</v>
      </c>
      <c r="O93" s="22"/>
      <c r="P93" s="21"/>
      <c r="Q93" s="21"/>
      <c r="R93" s="21"/>
      <c r="S93" s="21"/>
      <c r="T93" s="21"/>
      <c r="U93" s="21"/>
      <c r="V93" s="21"/>
      <c r="W93" s="21"/>
      <c r="X93" s="21"/>
      <c r="Y93" s="21"/>
      <c r="Z93" s="21"/>
      <c r="AA93" s="21"/>
      <c r="AB93" s="21"/>
    </row>
    <row r="94" spans="1:28" s="24" customFormat="1" x14ac:dyDescent="0.25">
      <c r="A94" s="23"/>
      <c r="B94" s="165" t="s">
        <v>27</v>
      </c>
      <c r="C94" s="96">
        <f>+C73-C79-C84-C89</f>
        <v>3.9850682900000001</v>
      </c>
      <c r="D94" s="96">
        <f t="shared" ref="D94:N95" si="18">+D73-D79-D84-D89</f>
        <v>3.9850682900000001</v>
      </c>
      <c r="E94" s="96">
        <f t="shared" si="18"/>
        <v>3.9850682900000001</v>
      </c>
      <c r="F94" s="96">
        <f t="shared" si="18"/>
        <v>3.9850682900000001</v>
      </c>
      <c r="G94" s="96">
        <f t="shared" si="18"/>
        <v>3.9850682900000001</v>
      </c>
      <c r="H94" s="96">
        <f t="shared" si="18"/>
        <v>3.9850682900000001</v>
      </c>
      <c r="I94" s="96">
        <f t="shared" si="18"/>
        <v>3.9850682900000001</v>
      </c>
      <c r="J94" s="96">
        <f t="shared" si="18"/>
        <v>3.9850682900000001</v>
      </c>
      <c r="K94" s="96">
        <f t="shared" si="18"/>
        <v>0</v>
      </c>
      <c r="L94" s="96">
        <f t="shared" si="18"/>
        <v>0</v>
      </c>
      <c r="M94" s="96">
        <f t="shared" si="18"/>
        <v>0</v>
      </c>
      <c r="N94" s="96">
        <f t="shared" si="18"/>
        <v>0</v>
      </c>
      <c r="O94" s="22"/>
      <c r="P94" s="21"/>
      <c r="Q94" s="21"/>
      <c r="R94" s="21"/>
      <c r="S94" s="21"/>
      <c r="T94" s="21"/>
      <c r="U94" s="21"/>
      <c r="V94" s="21"/>
      <c r="W94" s="21"/>
      <c r="X94" s="21"/>
      <c r="Y94" s="21"/>
      <c r="Z94" s="21"/>
      <c r="AA94" s="21"/>
      <c r="AB94" s="21"/>
    </row>
    <row r="95" spans="1:28" s="24" customFormat="1" x14ac:dyDescent="0.25">
      <c r="A95" s="23"/>
      <c r="B95" s="165" t="s">
        <v>28</v>
      </c>
      <c r="C95" s="96">
        <f>+C74-C80-C85-C90</f>
        <v>0</v>
      </c>
      <c r="D95" s="96">
        <f t="shared" si="18"/>
        <v>0</v>
      </c>
      <c r="E95" s="96">
        <f t="shared" si="18"/>
        <v>0</v>
      </c>
      <c r="F95" s="96">
        <f t="shared" si="18"/>
        <v>0</v>
      </c>
      <c r="G95" s="96">
        <f t="shared" si="18"/>
        <v>0</v>
      </c>
      <c r="H95" s="96">
        <f t="shared" si="18"/>
        <v>0</v>
      </c>
      <c r="I95" s="96">
        <f t="shared" si="18"/>
        <v>0</v>
      </c>
      <c r="J95" s="96">
        <f t="shared" si="18"/>
        <v>0</v>
      </c>
      <c r="K95" s="96">
        <f t="shared" si="18"/>
        <v>0</v>
      </c>
      <c r="L95" s="96">
        <f t="shared" si="18"/>
        <v>0</v>
      </c>
      <c r="M95" s="96">
        <f t="shared" si="18"/>
        <v>0</v>
      </c>
      <c r="N95" s="96">
        <f t="shared" si="18"/>
        <v>0</v>
      </c>
      <c r="O95" s="22"/>
      <c r="P95" s="21"/>
      <c r="Q95" s="21"/>
      <c r="R95" s="21"/>
      <c r="S95" s="21"/>
      <c r="T95" s="21"/>
      <c r="U95" s="21"/>
      <c r="V95" s="21"/>
      <c r="W95" s="21"/>
      <c r="X95" s="21"/>
      <c r="Y95" s="21"/>
      <c r="Z95" s="21"/>
      <c r="AA95" s="21"/>
      <c r="AB95" s="21"/>
    </row>
    <row r="96" spans="1:28" x14ac:dyDescent="0.25">
      <c r="B96" s="165"/>
      <c r="C96" s="96"/>
      <c r="D96" s="96"/>
      <c r="E96" s="96"/>
      <c r="F96" s="96"/>
      <c r="G96" s="96"/>
      <c r="H96" s="96"/>
      <c r="I96" s="96"/>
      <c r="J96" s="96"/>
      <c r="K96" s="96"/>
      <c r="L96" s="96"/>
      <c r="M96" s="96"/>
      <c r="N96" s="96"/>
      <c r="O96" s="38"/>
      <c r="P96" s="21"/>
      <c r="Q96" s="21"/>
      <c r="R96" s="21"/>
      <c r="S96" s="21"/>
      <c r="T96" s="21"/>
      <c r="U96" s="21"/>
      <c r="V96" s="21"/>
      <c r="W96" s="21"/>
      <c r="X96" s="21"/>
      <c r="Y96" s="21"/>
      <c r="Z96" s="21"/>
      <c r="AA96" s="21"/>
      <c r="AB96" s="21"/>
    </row>
    <row r="97" spans="1:28" x14ac:dyDescent="0.25">
      <c r="B97" s="164" t="s">
        <v>50</v>
      </c>
      <c r="C97" s="100">
        <f>SUM(C98:C100)</f>
        <v>1.200657842703734E-2</v>
      </c>
      <c r="D97" s="100">
        <f t="shared" ref="D97:O97" si="19">SUM(D98:D100)</f>
        <v>8.1018512407770027E-3</v>
      </c>
      <c r="E97" s="29">
        <f t="shared" si="19"/>
        <v>1.9358623316645396E-2</v>
      </c>
      <c r="F97" s="29">
        <f t="shared" si="19"/>
        <v>-4.6812144406604972E-5</v>
      </c>
      <c r="G97" s="29">
        <f t="shared" si="19"/>
        <v>-1.4109114337950479E-2</v>
      </c>
      <c r="H97" s="29">
        <f t="shared" si="19"/>
        <v>1.2503194384937957</v>
      </c>
      <c r="I97" s="29">
        <f t="shared" si="19"/>
        <v>2.9638320750657865E-3</v>
      </c>
      <c r="J97" s="29">
        <f>SUM(J98:J100)</f>
        <v>5.7351746443409013E-2</v>
      </c>
      <c r="K97" s="29">
        <f t="shared" si="19"/>
        <v>0</v>
      </c>
      <c r="L97" s="29">
        <f t="shared" si="19"/>
        <v>0</v>
      </c>
      <c r="M97" s="29">
        <f t="shared" si="19"/>
        <v>0</v>
      </c>
      <c r="N97" s="29">
        <f t="shared" si="19"/>
        <v>0</v>
      </c>
      <c r="O97" s="29">
        <f t="shared" si="19"/>
        <v>1.3359461435143731</v>
      </c>
      <c r="P97" s="21"/>
      <c r="Q97" s="21"/>
      <c r="R97" s="21"/>
      <c r="S97" s="21"/>
      <c r="T97" s="21"/>
      <c r="U97" s="21"/>
      <c r="V97" s="21"/>
      <c r="W97" s="21"/>
      <c r="X97" s="21"/>
      <c r="Y97" s="21"/>
      <c r="Z97" s="21"/>
      <c r="AA97" s="21"/>
      <c r="AB97" s="21"/>
    </row>
    <row r="98" spans="1:28" x14ac:dyDescent="0.25">
      <c r="B98" s="165" t="s">
        <v>25</v>
      </c>
      <c r="C98" s="96">
        <f>C29-C35-C41-C51-C56-C61-C67</f>
        <v>1.200657842703734E-2</v>
      </c>
      <c r="D98" s="96">
        <f>D29-D35-D41-D51-D56-D61-D67</f>
        <v>8.1018512407770027E-3</v>
      </c>
      <c r="E98" s="96">
        <f t="shared" ref="E98:N98" si="20">E29-E35-E41-E51-E56-E61-E67</f>
        <v>1.9358623316645396E-2</v>
      </c>
      <c r="F98" s="96">
        <f t="shared" si="20"/>
        <v>-4.6812144406604972E-5</v>
      </c>
      <c r="G98" s="96">
        <f t="shared" si="20"/>
        <v>-1.4109114337950479E-2</v>
      </c>
      <c r="H98" s="96">
        <f>H29-H35-H41-H51-H56-H61-H67</f>
        <v>1.2503194384937957</v>
      </c>
      <c r="I98" s="96">
        <f t="shared" si="20"/>
        <v>2.9638320750657865E-3</v>
      </c>
      <c r="J98" s="96">
        <f t="shared" si="20"/>
        <v>5.7351746443409013E-2</v>
      </c>
      <c r="K98" s="96">
        <f t="shared" si="20"/>
        <v>0</v>
      </c>
      <c r="L98" s="96">
        <f t="shared" si="20"/>
        <v>0</v>
      </c>
      <c r="M98" s="96">
        <f t="shared" si="20"/>
        <v>0</v>
      </c>
      <c r="N98" s="96">
        <f t="shared" si="20"/>
        <v>0</v>
      </c>
      <c r="O98" s="22">
        <f>SUM(C98:N98)</f>
        <v>1.3359461435143731</v>
      </c>
      <c r="P98" s="21"/>
      <c r="Q98" s="21"/>
      <c r="R98" s="21"/>
      <c r="S98" s="21"/>
      <c r="T98" s="21"/>
      <c r="U98" s="21"/>
      <c r="V98" s="21"/>
      <c r="W98" s="21"/>
      <c r="X98" s="21"/>
      <c r="Y98" s="21"/>
      <c r="Z98" s="21"/>
      <c r="AA98" s="21"/>
      <c r="AB98" s="21"/>
    </row>
    <row r="99" spans="1:28" ht="17.25" customHeight="1" x14ac:dyDescent="0.25">
      <c r="B99" s="165" t="s">
        <v>27</v>
      </c>
      <c r="C99" s="96">
        <f>+C31-C37-C57-C63-C68</f>
        <v>0</v>
      </c>
      <c r="D99" s="96">
        <f>+D31-D37-D57-D63-D68</f>
        <v>0</v>
      </c>
      <c r="E99" s="96">
        <f>+E31-E37-E57-E63-E68</f>
        <v>0</v>
      </c>
      <c r="F99" s="96">
        <f>+F31-F37-F57-F63-F68</f>
        <v>0</v>
      </c>
      <c r="G99" s="96">
        <f>+G31-G37-G57-G63-G68</f>
        <v>0</v>
      </c>
      <c r="H99" s="96">
        <f t="shared" ref="H99:N99" si="21">+H31-H37-H57-H63-H68</f>
        <v>0</v>
      </c>
      <c r="I99" s="96">
        <f t="shared" si="21"/>
        <v>0</v>
      </c>
      <c r="J99" s="96">
        <f t="shared" si="21"/>
        <v>0</v>
      </c>
      <c r="K99" s="96">
        <f t="shared" si="21"/>
        <v>0</v>
      </c>
      <c r="L99" s="96">
        <f t="shared" si="21"/>
        <v>0</v>
      </c>
      <c r="M99" s="96">
        <f t="shared" si="21"/>
        <v>0</v>
      </c>
      <c r="N99" s="96">
        <f t="shared" si="21"/>
        <v>0</v>
      </c>
      <c r="O99" s="22">
        <f>SUM(C99:N99)</f>
        <v>0</v>
      </c>
      <c r="P99" s="21"/>
      <c r="Q99" s="21"/>
      <c r="R99" s="21"/>
      <c r="S99" s="21"/>
      <c r="T99" s="21"/>
      <c r="U99" s="21"/>
      <c r="V99" s="21"/>
      <c r="W99" s="21"/>
      <c r="X99" s="21"/>
      <c r="Y99" s="21"/>
      <c r="Z99" s="21"/>
      <c r="AA99" s="21"/>
      <c r="AB99" s="21"/>
    </row>
    <row r="100" spans="1:28" ht="17.25" customHeight="1" x14ac:dyDescent="0.25">
      <c r="B100" s="165" t="s">
        <v>28</v>
      </c>
      <c r="C100" s="96">
        <f>+C32-C38-C58-C64-C69</f>
        <v>0</v>
      </c>
      <c r="D100" s="96">
        <f t="shared" ref="D100:N100" si="22">+D32-D38-D58-D64-D69</f>
        <v>0</v>
      </c>
      <c r="E100" s="96">
        <f t="shared" si="22"/>
        <v>0</v>
      </c>
      <c r="F100" s="96">
        <f t="shared" si="22"/>
        <v>0</v>
      </c>
      <c r="G100" s="96">
        <f t="shared" si="22"/>
        <v>0</v>
      </c>
      <c r="H100" s="96">
        <f t="shared" si="22"/>
        <v>0</v>
      </c>
      <c r="I100" s="96">
        <f>+I32-I38-I58-I64-I69</f>
        <v>0</v>
      </c>
      <c r="J100" s="96">
        <f>+J32-J38-J58-J64-J69</f>
        <v>0</v>
      </c>
      <c r="K100" s="96">
        <f t="shared" si="22"/>
        <v>0</v>
      </c>
      <c r="L100" s="96">
        <f t="shared" si="22"/>
        <v>0</v>
      </c>
      <c r="M100" s="96">
        <f t="shared" si="22"/>
        <v>0</v>
      </c>
      <c r="N100" s="96">
        <f t="shared" si="22"/>
        <v>0</v>
      </c>
      <c r="O100" s="22">
        <f>SUM(C100:N100)</f>
        <v>0</v>
      </c>
      <c r="P100" s="21"/>
      <c r="Q100" s="21"/>
      <c r="R100" s="21"/>
      <c r="S100" s="21"/>
      <c r="T100" s="21"/>
      <c r="U100" s="21"/>
      <c r="V100" s="21"/>
      <c r="W100" s="21"/>
      <c r="X100" s="21"/>
      <c r="Y100" s="21"/>
      <c r="Z100" s="21"/>
      <c r="AA100" s="21"/>
      <c r="AB100" s="21"/>
    </row>
    <row r="101" spans="1:28" x14ac:dyDescent="0.25">
      <c r="B101" s="159"/>
      <c r="C101" s="96"/>
      <c r="D101" s="96"/>
      <c r="E101" s="96"/>
      <c r="F101" s="96"/>
      <c r="G101" s="96"/>
      <c r="H101" s="96"/>
      <c r="I101" s="96"/>
      <c r="J101" s="96"/>
      <c r="K101" s="96"/>
      <c r="L101" s="96"/>
      <c r="M101" s="96"/>
      <c r="N101" s="96"/>
      <c r="O101" s="38"/>
      <c r="P101" s="21"/>
      <c r="Q101" s="21"/>
      <c r="R101" s="21"/>
      <c r="S101" s="21"/>
      <c r="T101" s="21"/>
      <c r="U101" s="21"/>
      <c r="V101" s="21"/>
      <c r="W101" s="21"/>
      <c r="X101" s="21"/>
      <c r="Y101" s="21"/>
      <c r="Z101" s="21"/>
      <c r="AA101" s="21"/>
      <c r="AB101" s="21"/>
    </row>
    <row r="102" spans="1:28" s="24" customFormat="1" x14ac:dyDescent="0.25">
      <c r="A102" s="23"/>
      <c r="B102" s="164" t="s">
        <v>51</v>
      </c>
      <c r="C102" s="100">
        <f t="shared" ref="C102:N102" si="23">SUM(C103:C105)</f>
        <v>89.698213350000003</v>
      </c>
      <c r="D102" s="100">
        <f t="shared" si="23"/>
        <v>88.830908430000008</v>
      </c>
      <c r="E102" s="29">
        <f t="shared" si="23"/>
        <v>89.103690270000001</v>
      </c>
      <c r="F102" s="29">
        <f t="shared" si="23"/>
        <v>89.637629799999999</v>
      </c>
      <c r="G102" s="29">
        <f t="shared" si="23"/>
        <v>90.438189980000004</v>
      </c>
      <c r="H102" s="29">
        <f t="shared" si="23"/>
        <v>91.13498881000001</v>
      </c>
      <c r="I102" s="29">
        <f t="shared" si="23"/>
        <v>92.525551440000015</v>
      </c>
      <c r="J102" s="29">
        <f t="shared" si="23"/>
        <v>93.219078380000013</v>
      </c>
      <c r="K102" s="29">
        <f t="shared" si="23"/>
        <v>0</v>
      </c>
      <c r="L102" s="29">
        <f t="shared" si="23"/>
        <v>0</v>
      </c>
      <c r="M102" s="29">
        <f t="shared" si="23"/>
        <v>0</v>
      </c>
      <c r="N102" s="29">
        <f t="shared" si="23"/>
        <v>0</v>
      </c>
      <c r="O102" s="29"/>
      <c r="P102" s="21"/>
      <c r="Q102" s="21"/>
      <c r="R102" s="21"/>
      <c r="S102" s="21"/>
      <c r="T102" s="21"/>
      <c r="U102" s="21"/>
      <c r="V102" s="21"/>
      <c r="W102" s="21"/>
      <c r="X102" s="21"/>
      <c r="Y102" s="21"/>
      <c r="Z102" s="21"/>
      <c r="AA102" s="21"/>
      <c r="AB102" s="21"/>
    </row>
    <row r="103" spans="1:28" s="24" customFormat="1" x14ac:dyDescent="0.25">
      <c r="A103" s="23"/>
      <c r="B103" s="165" t="s">
        <v>25</v>
      </c>
      <c r="C103" s="96">
        <f>+C93+C67</f>
        <v>85.713145060000002</v>
      </c>
      <c r="D103" s="96">
        <f>+D93+D67</f>
        <v>84.845840140000007</v>
      </c>
      <c r="E103" s="96">
        <f>+E93+E67</f>
        <v>85.11862198</v>
      </c>
      <c r="F103" s="96">
        <f t="shared" ref="F103:N103" si="24">+F93+F67</f>
        <v>85.652561509999998</v>
      </c>
      <c r="G103" s="96">
        <f t="shared" si="24"/>
        <v>86.453121690000003</v>
      </c>
      <c r="H103" s="96">
        <f t="shared" si="24"/>
        <v>87.149920520000009</v>
      </c>
      <c r="I103" s="96">
        <f>+I93+I67</f>
        <v>88.540483150000014</v>
      </c>
      <c r="J103" s="96">
        <f>+J93+J67</f>
        <v>89.234010090000012</v>
      </c>
      <c r="K103" s="96">
        <f>+K93+K67</f>
        <v>0</v>
      </c>
      <c r="L103" s="96">
        <f>+L93+L67</f>
        <v>0</v>
      </c>
      <c r="M103" s="96">
        <f>+M93+M67</f>
        <v>0</v>
      </c>
      <c r="N103" s="96">
        <f t="shared" si="24"/>
        <v>0</v>
      </c>
      <c r="O103" s="22"/>
      <c r="P103" s="21"/>
      <c r="Q103" s="21"/>
      <c r="R103" s="21"/>
      <c r="S103" s="21"/>
      <c r="T103" s="21"/>
      <c r="U103" s="21"/>
      <c r="V103" s="21"/>
      <c r="W103" s="21"/>
      <c r="X103" s="21"/>
      <c r="Y103" s="21"/>
      <c r="Z103" s="21"/>
      <c r="AA103" s="21"/>
      <c r="AB103" s="21"/>
    </row>
    <row r="104" spans="1:28" s="24" customFormat="1" x14ac:dyDescent="0.25">
      <c r="A104" s="23"/>
      <c r="B104" s="165" t="s">
        <v>27</v>
      </c>
      <c r="C104" s="96">
        <f>+C94+C68</f>
        <v>3.9850682900000001</v>
      </c>
      <c r="D104" s="96">
        <f t="shared" ref="D104:N105" si="25">+D94+D68</f>
        <v>3.9850682900000001</v>
      </c>
      <c r="E104" s="96">
        <f t="shared" si="25"/>
        <v>3.9850682900000001</v>
      </c>
      <c r="F104" s="96">
        <f t="shared" si="25"/>
        <v>3.9850682900000001</v>
      </c>
      <c r="G104" s="96">
        <f t="shared" si="25"/>
        <v>3.9850682900000001</v>
      </c>
      <c r="H104" s="96">
        <f t="shared" si="25"/>
        <v>3.9850682900000001</v>
      </c>
      <c r="I104" s="96">
        <f t="shared" si="25"/>
        <v>3.9850682900000001</v>
      </c>
      <c r="J104" s="96">
        <f t="shared" si="25"/>
        <v>3.9850682900000001</v>
      </c>
      <c r="K104" s="96">
        <f t="shared" si="25"/>
        <v>0</v>
      </c>
      <c r="L104" s="96">
        <f t="shared" si="25"/>
        <v>0</v>
      </c>
      <c r="M104" s="96">
        <f t="shared" si="25"/>
        <v>0</v>
      </c>
      <c r="N104" s="96">
        <f t="shared" si="25"/>
        <v>0</v>
      </c>
      <c r="O104" s="22"/>
      <c r="P104" s="21"/>
      <c r="Q104" s="21"/>
      <c r="R104" s="21"/>
      <c r="S104" s="21"/>
      <c r="T104" s="21"/>
      <c r="U104" s="21"/>
      <c r="V104" s="21"/>
      <c r="W104" s="21"/>
      <c r="X104" s="21"/>
      <c r="Y104" s="21"/>
      <c r="Z104" s="21"/>
      <c r="AA104" s="21"/>
      <c r="AB104" s="21"/>
    </row>
    <row r="105" spans="1:28" s="24" customFormat="1" x14ac:dyDescent="0.25">
      <c r="A105" s="23"/>
      <c r="B105" s="165" t="s">
        <v>28</v>
      </c>
      <c r="C105" s="96">
        <f>+C95+C69</f>
        <v>0</v>
      </c>
      <c r="D105" s="96">
        <f t="shared" si="25"/>
        <v>0</v>
      </c>
      <c r="E105" s="96">
        <f t="shared" si="25"/>
        <v>0</v>
      </c>
      <c r="F105" s="96">
        <f t="shared" si="25"/>
        <v>0</v>
      </c>
      <c r="G105" s="96">
        <f t="shared" si="25"/>
        <v>0</v>
      </c>
      <c r="H105" s="96">
        <f t="shared" si="25"/>
        <v>0</v>
      </c>
      <c r="I105" s="96">
        <f t="shared" si="25"/>
        <v>0</v>
      </c>
      <c r="J105" s="96">
        <f t="shared" si="25"/>
        <v>0</v>
      </c>
      <c r="K105" s="96">
        <f t="shared" si="25"/>
        <v>0</v>
      </c>
      <c r="L105" s="96">
        <f t="shared" si="25"/>
        <v>0</v>
      </c>
      <c r="M105" s="96">
        <f t="shared" si="25"/>
        <v>0</v>
      </c>
      <c r="N105" s="96">
        <f t="shared" si="25"/>
        <v>0</v>
      </c>
      <c r="O105" s="22"/>
      <c r="P105" s="21"/>
      <c r="Q105" s="21"/>
      <c r="R105" s="21"/>
      <c r="S105" s="21"/>
      <c r="T105" s="21"/>
      <c r="U105" s="21"/>
      <c r="V105" s="21"/>
      <c r="W105" s="21"/>
      <c r="X105" s="21"/>
      <c r="Y105" s="21"/>
      <c r="Z105" s="21"/>
      <c r="AA105" s="21"/>
      <c r="AB105" s="21"/>
    </row>
    <row r="106" spans="1:28" x14ac:dyDescent="0.25">
      <c r="B106" s="172"/>
      <c r="C106" s="6"/>
      <c r="D106" s="6"/>
      <c r="E106" s="6"/>
      <c r="F106" s="6"/>
      <c r="G106" s="6"/>
      <c r="H106" s="6"/>
      <c r="I106" s="6"/>
      <c r="J106" s="6"/>
      <c r="K106" s="6"/>
      <c r="L106" s="6"/>
      <c r="M106" s="6"/>
      <c r="N106" s="6"/>
      <c r="P106" s="21"/>
      <c r="Q106" s="21"/>
      <c r="R106" s="21"/>
      <c r="S106" s="21"/>
      <c r="T106" s="21"/>
      <c r="U106" s="21"/>
      <c r="V106" s="21"/>
      <c r="W106" s="21"/>
      <c r="X106" s="21"/>
      <c r="Y106" s="21"/>
      <c r="Z106" s="21"/>
      <c r="AA106" s="21"/>
      <c r="AB106" s="21"/>
    </row>
    <row r="107" spans="1:28" ht="16.5" thickBot="1" x14ac:dyDescent="0.3">
      <c r="B107" s="173" t="s">
        <v>52</v>
      </c>
      <c r="C107" s="173"/>
      <c r="D107" s="173"/>
      <c r="E107" s="173"/>
      <c r="F107" s="173"/>
      <c r="G107" s="173"/>
      <c r="H107" s="173"/>
      <c r="I107" s="173"/>
      <c r="J107" s="173"/>
      <c r="K107" s="173"/>
      <c r="L107" s="173"/>
      <c r="M107" s="173"/>
      <c r="N107" s="173"/>
      <c r="O107" s="173"/>
      <c r="P107" s="21"/>
      <c r="Q107" s="21"/>
      <c r="R107" s="21"/>
      <c r="S107" s="21"/>
      <c r="T107" s="21"/>
      <c r="U107" s="21"/>
      <c r="V107" s="21"/>
      <c r="W107" s="21"/>
      <c r="X107" s="21"/>
      <c r="Y107" s="21"/>
      <c r="Z107" s="21"/>
      <c r="AA107" s="21"/>
      <c r="AB107" s="21"/>
    </row>
    <row r="108" spans="1:28" x14ac:dyDescent="0.25">
      <c r="B108" s="32"/>
      <c r="C108" s="32"/>
      <c r="D108" s="32"/>
      <c r="E108" s="32"/>
      <c r="F108" s="32"/>
      <c r="G108" s="32"/>
      <c r="H108" s="32"/>
      <c r="I108" s="32"/>
      <c r="J108" s="32"/>
      <c r="K108" s="32"/>
      <c r="L108" s="32"/>
      <c r="M108" s="32"/>
      <c r="N108" s="32"/>
      <c r="O108" s="32"/>
      <c r="P108" s="21"/>
      <c r="Q108" s="21"/>
      <c r="R108" s="21"/>
      <c r="S108" s="21"/>
      <c r="T108" s="21"/>
      <c r="U108" s="21"/>
      <c r="V108" s="21"/>
      <c r="W108" s="21"/>
      <c r="X108" s="21"/>
      <c r="Y108" s="21"/>
      <c r="Z108" s="21"/>
      <c r="AA108" s="21"/>
      <c r="AB108" s="21"/>
    </row>
    <row r="109" spans="1:28" ht="15.75" thickBot="1" x14ac:dyDescent="0.3">
      <c r="B109" s="174" t="s">
        <v>53</v>
      </c>
      <c r="C109" s="126">
        <f t="shared" ref="C109:N109" si="26">+C110+C118+C123</f>
        <v>404.2963384560768</v>
      </c>
      <c r="D109" s="126">
        <f t="shared" si="26"/>
        <v>301.04589808470388</v>
      </c>
      <c r="E109" s="126">
        <f t="shared" si="26"/>
        <v>354.20432676842279</v>
      </c>
      <c r="F109" s="126">
        <f>+F110+F118+F123</f>
        <v>155.91890263362475</v>
      </c>
      <c r="G109" s="126">
        <f t="shared" si="26"/>
        <v>199.42371796091851</v>
      </c>
      <c r="H109" s="126">
        <f t="shared" si="26"/>
        <v>81.053723812379403</v>
      </c>
      <c r="I109" s="51">
        <f t="shared" si="26"/>
        <v>501.67269718297712</v>
      </c>
      <c r="J109" s="51">
        <f t="shared" si="26"/>
        <v>189.50913837561393</v>
      </c>
      <c r="K109" s="51">
        <f t="shared" si="26"/>
        <v>0</v>
      </c>
      <c r="L109" s="51">
        <f t="shared" si="26"/>
        <v>0</v>
      </c>
      <c r="M109" s="51">
        <f t="shared" si="26"/>
        <v>0</v>
      </c>
      <c r="N109" s="51">
        <f t="shared" si="26"/>
        <v>0</v>
      </c>
      <c r="O109" s="51">
        <f>+O110+O118+O123</f>
        <v>2187.1247432747168</v>
      </c>
      <c r="P109" s="21"/>
      <c r="Q109" s="21"/>
      <c r="R109" s="21"/>
      <c r="S109" s="21"/>
      <c r="T109" s="21"/>
      <c r="U109" s="21"/>
      <c r="V109" s="21"/>
      <c r="W109" s="21"/>
      <c r="X109" s="21"/>
      <c r="Y109" s="21"/>
      <c r="Z109" s="21"/>
      <c r="AA109" s="21"/>
      <c r="AB109" s="21"/>
    </row>
    <row r="110" spans="1:28" ht="15.75" thickTop="1" x14ac:dyDescent="0.25">
      <c r="B110" s="169" t="s">
        <v>54</v>
      </c>
      <c r="C110" s="122">
        <f t="shared" ref="C110:N110" si="27">+C111+C114+C115</f>
        <v>404.2963384560768</v>
      </c>
      <c r="D110" s="122">
        <f t="shared" si="27"/>
        <v>301.01617090470387</v>
      </c>
      <c r="E110" s="122">
        <f t="shared" si="27"/>
        <v>354.20432676842279</v>
      </c>
      <c r="F110" s="122">
        <f t="shared" si="27"/>
        <v>155.91890263362475</v>
      </c>
      <c r="G110" s="122">
        <f t="shared" si="27"/>
        <v>199.42371796091851</v>
      </c>
      <c r="H110" s="122">
        <f t="shared" si="27"/>
        <v>81.053723812379403</v>
      </c>
      <c r="I110" s="42">
        <f t="shared" si="27"/>
        <v>501.67269718297712</v>
      </c>
      <c r="J110" s="42">
        <f t="shared" si="27"/>
        <v>189.48271421561392</v>
      </c>
      <c r="K110" s="42">
        <f t="shared" si="27"/>
        <v>0</v>
      </c>
      <c r="L110" s="42">
        <f t="shared" si="27"/>
        <v>0</v>
      </c>
      <c r="M110" s="42">
        <f t="shared" si="27"/>
        <v>0</v>
      </c>
      <c r="N110" s="42">
        <f t="shared" si="27"/>
        <v>0</v>
      </c>
      <c r="O110" s="42">
        <f>+O111+O114+O115</f>
        <v>2187.068591934717</v>
      </c>
      <c r="P110" s="21"/>
      <c r="Q110" s="21"/>
      <c r="R110" s="21"/>
      <c r="S110" s="21"/>
      <c r="T110" s="21"/>
      <c r="U110" s="21"/>
      <c r="V110" s="21"/>
      <c r="W110" s="21"/>
      <c r="X110" s="21"/>
      <c r="Y110" s="21"/>
      <c r="Z110" s="21"/>
      <c r="AA110" s="21"/>
      <c r="AB110" s="21"/>
    </row>
    <row r="111" spans="1:28" x14ac:dyDescent="0.25">
      <c r="A111" s="39" t="s">
        <v>55</v>
      </c>
      <c r="B111" s="165" t="s">
        <v>56</v>
      </c>
      <c r="C111" s="175">
        <v>400.4865714705744</v>
      </c>
      <c r="D111" s="176">
        <v>298.62588854137744</v>
      </c>
      <c r="E111" s="96">
        <v>351.76749946411041</v>
      </c>
      <c r="F111" s="96">
        <v>154.59612703388061</v>
      </c>
      <c r="G111" s="96">
        <v>195.01910054053138</v>
      </c>
      <c r="H111" s="123">
        <v>79.414110166871168</v>
      </c>
      <c r="I111" s="123">
        <v>500.67016447297709</v>
      </c>
      <c r="J111" s="96">
        <v>187.66158202972329</v>
      </c>
      <c r="K111" s="96">
        <v>0</v>
      </c>
      <c r="L111" s="96">
        <v>0</v>
      </c>
      <c r="M111" s="96">
        <v>0</v>
      </c>
      <c r="N111" s="124">
        <v>0</v>
      </c>
      <c r="O111" s="22">
        <f t="shared" ref="O111:O117" si="28">SUM(C111:N111)</f>
        <v>2168.2410437200456</v>
      </c>
      <c r="P111" s="21"/>
      <c r="Q111" s="21"/>
      <c r="R111" s="21"/>
      <c r="S111" s="21"/>
      <c r="T111" s="21"/>
      <c r="U111" s="21"/>
      <c r="V111" s="21"/>
      <c r="W111" s="21"/>
      <c r="X111" s="21"/>
      <c r="Y111" s="21"/>
      <c r="Z111" s="21"/>
      <c r="AA111" s="21"/>
      <c r="AB111" s="21"/>
    </row>
    <row r="112" spans="1:28" s="27" customFormat="1" x14ac:dyDescent="0.25">
      <c r="A112" s="25"/>
      <c r="B112" s="167" t="s">
        <v>26</v>
      </c>
      <c r="C112" s="177">
        <v>346.19504062999999</v>
      </c>
      <c r="D112" s="177">
        <v>280.47737604261732</v>
      </c>
      <c r="E112" s="177">
        <v>315.50718880559236</v>
      </c>
      <c r="F112" s="177">
        <v>111.5</v>
      </c>
      <c r="G112" s="177">
        <v>121.81204059450553</v>
      </c>
      <c r="H112" s="177">
        <v>55.070591509229772</v>
      </c>
      <c r="I112" s="177">
        <v>452.13862965840514</v>
      </c>
      <c r="J112" s="177">
        <v>170.715</v>
      </c>
      <c r="K112" s="177">
        <v>0</v>
      </c>
      <c r="L112" s="178">
        <v>0</v>
      </c>
      <c r="M112" s="177">
        <v>0</v>
      </c>
      <c r="N112" s="177">
        <v>0</v>
      </c>
      <c r="O112" s="37">
        <f t="shared" si="28"/>
        <v>1853.4158672403503</v>
      </c>
      <c r="P112" s="21"/>
      <c r="Q112" s="21"/>
      <c r="R112" s="21"/>
      <c r="S112" s="21"/>
      <c r="T112" s="21"/>
      <c r="U112" s="21"/>
      <c r="V112" s="21"/>
      <c r="W112" s="21"/>
      <c r="X112" s="21"/>
      <c r="Y112" s="21"/>
      <c r="Z112" s="21"/>
      <c r="AA112" s="21"/>
      <c r="AB112" s="21"/>
    </row>
    <row r="113" spans="1:28" s="27" customFormat="1" x14ac:dyDescent="0.25">
      <c r="A113" s="25"/>
      <c r="B113" s="167" t="s">
        <v>57</v>
      </c>
      <c r="C113" s="130">
        <v>0</v>
      </c>
      <c r="D113" s="130">
        <v>0</v>
      </c>
      <c r="E113" s="130">
        <v>0</v>
      </c>
      <c r="F113" s="130">
        <v>0</v>
      </c>
      <c r="G113" s="130">
        <v>0</v>
      </c>
      <c r="H113" s="130">
        <v>0</v>
      </c>
      <c r="I113" s="130">
        <v>0</v>
      </c>
      <c r="J113" s="130">
        <v>0</v>
      </c>
      <c r="K113" s="130">
        <v>0</v>
      </c>
      <c r="L113" s="130">
        <v>0</v>
      </c>
      <c r="M113" s="130">
        <v>0</v>
      </c>
      <c r="N113" s="130">
        <v>0</v>
      </c>
      <c r="O113" s="37">
        <f t="shared" si="28"/>
        <v>0</v>
      </c>
      <c r="P113" s="21"/>
      <c r="Q113" s="21"/>
      <c r="R113" s="21"/>
      <c r="S113" s="21"/>
      <c r="T113" s="21"/>
      <c r="U113" s="21"/>
      <c r="V113" s="21"/>
      <c r="W113" s="21"/>
      <c r="X113" s="21"/>
      <c r="Y113" s="21"/>
      <c r="Z113" s="21"/>
      <c r="AA113" s="21"/>
      <c r="AB113" s="21"/>
    </row>
    <row r="114" spans="1:28" x14ac:dyDescent="0.25">
      <c r="B114" s="179" t="s">
        <v>58</v>
      </c>
      <c r="C114" s="123">
        <v>0</v>
      </c>
      <c r="D114" s="123">
        <v>0</v>
      </c>
      <c r="E114" s="123">
        <v>0</v>
      </c>
      <c r="F114" s="123">
        <v>0</v>
      </c>
      <c r="G114" s="123">
        <v>0</v>
      </c>
      <c r="H114" s="123">
        <v>0</v>
      </c>
      <c r="I114" s="124">
        <v>0</v>
      </c>
      <c r="J114" s="124">
        <v>0</v>
      </c>
      <c r="K114" s="124">
        <v>0</v>
      </c>
      <c r="L114" s="124">
        <v>0</v>
      </c>
      <c r="M114" s="124">
        <v>0</v>
      </c>
      <c r="N114" s="124">
        <v>0</v>
      </c>
      <c r="O114" s="28">
        <f t="shared" si="28"/>
        <v>0</v>
      </c>
      <c r="P114" s="21"/>
      <c r="Q114" s="21"/>
      <c r="R114" s="21"/>
      <c r="S114" s="21"/>
      <c r="T114" s="21"/>
      <c r="U114" s="21"/>
      <c r="V114" s="21"/>
      <c r="W114" s="21"/>
      <c r="X114" s="21"/>
      <c r="Y114" s="21"/>
      <c r="Z114" s="21"/>
      <c r="AA114" s="21"/>
      <c r="AB114" s="21"/>
    </row>
    <row r="115" spans="1:28" x14ac:dyDescent="0.25">
      <c r="B115" s="179" t="s">
        <v>59</v>
      </c>
      <c r="C115" s="123">
        <v>3.809766985502395</v>
      </c>
      <c r="D115" s="123">
        <v>2.3902823633264605</v>
      </c>
      <c r="E115" s="123">
        <v>2.436827304312386</v>
      </c>
      <c r="F115" s="123">
        <v>1.3227755997441577</v>
      </c>
      <c r="G115" s="123">
        <v>4.4046174203871118</v>
      </c>
      <c r="H115" s="123">
        <v>1.6396136455082297</v>
      </c>
      <c r="I115" s="123">
        <v>1.0025327099999999</v>
      </c>
      <c r="J115" s="123">
        <v>1.8211321858906238</v>
      </c>
      <c r="K115" s="123">
        <v>0</v>
      </c>
      <c r="L115" s="123">
        <v>0</v>
      </c>
      <c r="M115" s="123">
        <v>0</v>
      </c>
      <c r="N115" s="123">
        <v>0</v>
      </c>
      <c r="O115" s="22">
        <f t="shared" si="28"/>
        <v>18.827548214671364</v>
      </c>
      <c r="P115" s="21"/>
      <c r="Q115" s="21"/>
      <c r="R115" s="21"/>
      <c r="S115" s="21"/>
      <c r="T115" s="21"/>
      <c r="U115" s="21"/>
      <c r="V115" s="21"/>
      <c r="W115" s="21"/>
      <c r="X115" s="21"/>
      <c r="Y115" s="21"/>
      <c r="Z115" s="21"/>
      <c r="AA115" s="21"/>
      <c r="AB115" s="21"/>
    </row>
    <row r="116" spans="1:28" s="27" customFormat="1" x14ac:dyDescent="0.25">
      <c r="A116" s="54" t="s">
        <v>60</v>
      </c>
      <c r="B116" s="167" t="s">
        <v>26</v>
      </c>
      <c r="C116" s="111">
        <v>2.484810065502395</v>
      </c>
      <c r="D116" s="111">
        <v>2.3135042852580123</v>
      </c>
      <c r="E116" s="111">
        <v>0.93546804359190217</v>
      </c>
      <c r="F116" s="111">
        <v>0.14228899752621038</v>
      </c>
      <c r="G116" s="111">
        <v>0.18558516728624538</v>
      </c>
      <c r="H116" s="111">
        <v>3.7253024997519563E-2</v>
      </c>
      <c r="I116" s="111">
        <v>0.15977943</v>
      </c>
      <c r="J116" s="111">
        <v>4.0530795890623847E-2</v>
      </c>
      <c r="K116" s="111">
        <v>0</v>
      </c>
      <c r="L116" s="130">
        <v>0</v>
      </c>
      <c r="M116" s="111">
        <v>0</v>
      </c>
      <c r="N116" s="111">
        <v>0</v>
      </c>
      <c r="O116" s="37">
        <f t="shared" si="28"/>
        <v>6.2992198100529082</v>
      </c>
      <c r="P116" s="21"/>
      <c r="Q116" s="21"/>
      <c r="R116" s="21"/>
      <c r="S116" s="21"/>
      <c r="T116" s="21"/>
      <c r="U116" s="21"/>
      <c r="V116" s="21"/>
      <c r="W116" s="21"/>
      <c r="X116" s="21"/>
      <c r="Y116" s="21"/>
      <c r="Z116" s="21"/>
      <c r="AA116" s="21"/>
      <c r="AB116" s="21"/>
    </row>
    <row r="117" spans="1:28" s="27" customFormat="1" x14ac:dyDescent="0.25">
      <c r="A117" s="54" t="s">
        <v>61</v>
      </c>
      <c r="B117" s="167" t="s">
        <v>62</v>
      </c>
      <c r="C117" s="130">
        <v>0</v>
      </c>
      <c r="D117" s="130">
        <v>0</v>
      </c>
      <c r="E117" s="130">
        <v>0</v>
      </c>
      <c r="F117" s="130">
        <v>0</v>
      </c>
      <c r="G117" s="130">
        <v>0</v>
      </c>
      <c r="H117" s="130">
        <v>0</v>
      </c>
      <c r="I117" s="130">
        <v>0</v>
      </c>
      <c r="J117" s="130">
        <v>0</v>
      </c>
      <c r="K117" s="130">
        <v>0</v>
      </c>
      <c r="L117" s="130">
        <v>0</v>
      </c>
      <c r="M117" s="130">
        <v>0</v>
      </c>
      <c r="N117" s="130">
        <v>0</v>
      </c>
      <c r="O117" s="37">
        <f t="shared" si="28"/>
        <v>0</v>
      </c>
      <c r="P117" s="21"/>
      <c r="Q117" s="21"/>
      <c r="R117" s="21"/>
      <c r="S117" s="21"/>
      <c r="T117" s="21"/>
      <c r="U117" s="21"/>
      <c r="V117" s="21"/>
      <c r="W117" s="21"/>
      <c r="X117" s="21"/>
      <c r="Y117" s="21"/>
      <c r="Z117" s="21"/>
      <c r="AA117" s="21"/>
      <c r="AB117" s="21"/>
    </row>
    <row r="118" spans="1:28" x14ac:dyDescent="0.25">
      <c r="B118" s="169" t="s">
        <v>63</v>
      </c>
      <c r="C118" s="100">
        <f>SUM(C119:C121)</f>
        <v>0</v>
      </c>
      <c r="D118" s="100">
        <f t="shared" ref="D118:O118" si="29">SUM(D119:D121)</f>
        <v>0</v>
      </c>
      <c r="E118" s="29">
        <f t="shared" si="29"/>
        <v>0</v>
      </c>
      <c r="F118" s="29">
        <f t="shared" si="29"/>
        <v>0</v>
      </c>
      <c r="G118" s="29">
        <f t="shared" si="29"/>
        <v>0</v>
      </c>
      <c r="H118" s="29">
        <f t="shared" si="29"/>
        <v>0</v>
      </c>
      <c r="I118" s="29">
        <f t="shared" si="29"/>
        <v>0</v>
      </c>
      <c r="J118" s="29">
        <f t="shared" si="29"/>
        <v>0</v>
      </c>
      <c r="K118" s="29">
        <f t="shared" si="29"/>
        <v>0</v>
      </c>
      <c r="L118" s="29">
        <f t="shared" si="29"/>
        <v>0</v>
      </c>
      <c r="M118" s="29">
        <f t="shared" si="29"/>
        <v>0</v>
      </c>
      <c r="N118" s="29">
        <f t="shared" si="29"/>
        <v>0</v>
      </c>
      <c r="O118" s="29">
        <f t="shared" si="29"/>
        <v>0</v>
      </c>
      <c r="P118" s="21"/>
      <c r="Q118" s="21"/>
      <c r="R118" s="21"/>
      <c r="S118" s="21"/>
      <c r="T118" s="21"/>
      <c r="U118" s="21"/>
      <c r="V118" s="21"/>
      <c r="W118" s="21"/>
      <c r="X118" s="21"/>
      <c r="Y118" s="21"/>
      <c r="Z118" s="21"/>
      <c r="AA118" s="21"/>
      <c r="AB118" s="21"/>
    </row>
    <row r="119" spans="1:28" x14ac:dyDescent="0.25">
      <c r="B119" s="165" t="s">
        <v>56</v>
      </c>
      <c r="C119" s="96">
        <v>0</v>
      </c>
      <c r="D119" s="96">
        <v>0</v>
      </c>
      <c r="E119" s="96">
        <v>0</v>
      </c>
      <c r="F119" s="96">
        <v>0</v>
      </c>
      <c r="G119" s="96">
        <v>0</v>
      </c>
      <c r="H119" s="96">
        <v>0</v>
      </c>
      <c r="I119" s="96">
        <v>0</v>
      </c>
      <c r="J119" s="96">
        <v>0</v>
      </c>
      <c r="K119" s="96">
        <v>0</v>
      </c>
      <c r="L119" s="96">
        <v>0</v>
      </c>
      <c r="M119" s="96">
        <v>0</v>
      </c>
      <c r="N119" s="96">
        <v>0</v>
      </c>
      <c r="O119" s="22">
        <f>SUM(C119:N119)</f>
        <v>0</v>
      </c>
      <c r="P119" s="21"/>
      <c r="Q119" s="21"/>
      <c r="R119" s="21"/>
      <c r="S119" s="21"/>
      <c r="T119" s="21"/>
      <c r="U119" s="21"/>
      <c r="V119" s="21"/>
      <c r="W119" s="21"/>
      <c r="X119" s="21"/>
      <c r="Y119" s="21"/>
      <c r="Z119" s="21"/>
      <c r="AA119" s="21"/>
      <c r="AB119" s="21"/>
    </row>
    <row r="120" spans="1:28" x14ac:dyDescent="0.25">
      <c r="B120" s="165" t="s">
        <v>58</v>
      </c>
      <c r="C120" s="96">
        <v>0</v>
      </c>
      <c r="D120" s="96">
        <v>0</v>
      </c>
      <c r="E120" s="96">
        <v>0</v>
      </c>
      <c r="F120" s="96">
        <v>0</v>
      </c>
      <c r="G120" s="96">
        <v>0</v>
      </c>
      <c r="H120" s="96">
        <v>0</v>
      </c>
      <c r="I120" s="96">
        <v>0</v>
      </c>
      <c r="J120" s="96">
        <v>0</v>
      </c>
      <c r="K120" s="96">
        <v>0</v>
      </c>
      <c r="L120" s="96">
        <v>0</v>
      </c>
      <c r="M120" s="96">
        <v>0</v>
      </c>
      <c r="N120" s="96">
        <v>0</v>
      </c>
      <c r="O120" s="22">
        <f>SUM(C120:N120)</f>
        <v>0</v>
      </c>
      <c r="P120" s="21"/>
      <c r="Q120" s="21"/>
      <c r="R120" s="21"/>
      <c r="S120" s="21"/>
      <c r="T120" s="21"/>
      <c r="U120" s="21"/>
      <c r="V120" s="21"/>
      <c r="W120" s="21"/>
      <c r="X120" s="21"/>
      <c r="Y120" s="21"/>
      <c r="Z120" s="21"/>
      <c r="AA120" s="21"/>
      <c r="AB120" s="21"/>
    </row>
    <row r="121" spans="1:28" x14ac:dyDescent="0.25">
      <c r="B121" s="165" t="s">
        <v>59</v>
      </c>
      <c r="C121" s="96">
        <v>0</v>
      </c>
      <c r="D121" s="96">
        <v>0</v>
      </c>
      <c r="E121" s="96">
        <v>0</v>
      </c>
      <c r="F121" s="96">
        <v>0</v>
      </c>
      <c r="G121" s="96">
        <v>0</v>
      </c>
      <c r="H121" s="96">
        <v>0</v>
      </c>
      <c r="I121" s="96">
        <v>0</v>
      </c>
      <c r="J121" s="96">
        <v>0</v>
      </c>
      <c r="K121" s="96">
        <v>0</v>
      </c>
      <c r="L121" s="96">
        <v>0</v>
      </c>
      <c r="M121" s="96">
        <v>0</v>
      </c>
      <c r="N121" s="96">
        <v>0</v>
      </c>
      <c r="O121" s="22">
        <f>SUM(C121:N121)</f>
        <v>0</v>
      </c>
      <c r="P121" s="21"/>
      <c r="Q121" s="21"/>
      <c r="R121" s="21"/>
      <c r="S121" s="21"/>
      <c r="T121" s="21"/>
      <c r="U121" s="21"/>
      <c r="V121" s="21"/>
      <c r="W121" s="21"/>
      <c r="X121" s="21"/>
      <c r="Y121" s="21"/>
      <c r="Z121" s="21"/>
      <c r="AA121" s="21"/>
      <c r="AB121" s="21"/>
    </row>
    <row r="122" spans="1:28" x14ac:dyDescent="0.25">
      <c r="B122" s="165"/>
      <c r="C122" s="96"/>
      <c r="D122" s="96"/>
      <c r="E122" s="96"/>
      <c r="F122" s="96"/>
      <c r="G122" s="96"/>
      <c r="H122" s="96"/>
      <c r="I122" s="96"/>
      <c r="J122" s="96"/>
      <c r="K122" s="96"/>
      <c r="L122" s="96"/>
      <c r="M122" s="96"/>
      <c r="N122" s="96"/>
      <c r="O122" s="22">
        <f>SUM(C122:N122)</f>
        <v>0</v>
      </c>
      <c r="P122" s="21"/>
      <c r="Q122" s="21"/>
      <c r="R122" s="21"/>
      <c r="S122" s="21"/>
      <c r="T122" s="21"/>
      <c r="U122" s="21"/>
      <c r="V122" s="21"/>
      <c r="W122" s="21"/>
      <c r="X122" s="21"/>
      <c r="Y122" s="21"/>
      <c r="Z122" s="21"/>
      <c r="AA122" s="21"/>
      <c r="AB122" s="21"/>
    </row>
    <row r="123" spans="1:28" x14ac:dyDescent="0.25">
      <c r="B123" s="169" t="s">
        <v>28</v>
      </c>
      <c r="C123" s="100">
        <f>SUM(C124:C126)</f>
        <v>0</v>
      </c>
      <c r="D123" s="100">
        <f t="shared" ref="D123:O123" si="30">SUM(D124:D126)</f>
        <v>2.9727179999999999E-2</v>
      </c>
      <c r="E123" s="29">
        <f t="shared" si="30"/>
        <v>0</v>
      </c>
      <c r="F123" s="29">
        <f t="shared" si="30"/>
        <v>0</v>
      </c>
      <c r="G123" s="29">
        <f t="shared" si="30"/>
        <v>0</v>
      </c>
      <c r="H123" s="29">
        <f t="shared" si="30"/>
        <v>0</v>
      </c>
      <c r="I123" s="29">
        <f t="shared" si="30"/>
        <v>0</v>
      </c>
      <c r="J123" s="29">
        <f t="shared" si="30"/>
        <v>2.6424159999999999E-2</v>
      </c>
      <c r="K123" s="29">
        <f t="shared" si="30"/>
        <v>0</v>
      </c>
      <c r="L123" s="29">
        <f t="shared" si="30"/>
        <v>0</v>
      </c>
      <c r="M123" s="29">
        <f t="shared" si="30"/>
        <v>0</v>
      </c>
      <c r="N123" s="29">
        <f t="shared" si="30"/>
        <v>0</v>
      </c>
      <c r="O123" s="29">
        <f t="shared" si="30"/>
        <v>5.6151339999999994E-2</v>
      </c>
      <c r="P123" s="21"/>
      <c r="Q123" s="21"/>
      <c r="R123" s="21"/>
      <c r="S123" s="21"/>
      <c r="T123" s="21"/>
      <c r="U123" s="21"/>
      <c r="V123" s="21"/>
      <c r="W123" s="21"/>
      <c r="X123" s="21"/>
      <c r="Y123" s="21"/>
      <c r="Z123" s="21"/>
      <c r="AA123" s="21"/>
      <c r="AB123" s="21"/>
    </row>
    <row r="124" spans="1:28" x14ac:dyDescent="0.25">
      <c r="A124" s="39" t="s">
        <v>64</v>
      </c>
      <c r="B124" s="165" t="s">
        <v>56</v>
      </c>
      <c r="C124" s="96">
        <v>0</v>
      </c>
      <c r="D124" s="96">
        <v>2.9727179999999999E-2</v>
      </c>
      <c r="E124" s="96">
        <v>0</v>
      </c>
      <c r="F124" s="96">
        <v>0</v>
      </c>
      <c r="G124" s="96">
        <v>0</v>
      </c>
      <c r="H124" s="96">
        <v>0</v>
      </c>
      <c r="I124" s="96">
        <v>0</v>
      </c>
      <c r="J124" s="96">
        <v>2.6424159999999999E-2</v>
      </c>
      <c r="K124" s="96">
        <v>0</v>
      </c>
      <c r="L124" s="96">
        <v>0</v>
      </c>
      <c r="M124" s="96">
        <v>0</v>
      </c>
      <c r="N124" s="96">
        <v>0</v>
      </c>
      <c r="O124" s="22">
        <f>SUM(C124:N124)</f>
        <v>5.6151339999999994E-2</v>
      </c>
      <c r="P124" s="21"/>
      <c r="Q124" s="21"/>
      <c r="R124" s="21"/>
      <c r="S124" s="21"/>
      <c r="T124" s="21"/>
      <c r="U124" s="21"/>
      <c r="V124" s="21"/>
      <c r="W124" s="21"/>
      <c r="X124" s="21"/>
      <c r="Y124" s="21"/>
      <c r="Z124" s="21"/>
      <c r="AA124" s="21"/>
      <c r="AB124" s="21"/>
    </row>
    <row r="125" spans="1:28" x14ac:dyDescent="0.25">
      <c r="B125" s="165" t="s">
        <v>58</v>
      </c>
      <c r="C125" s="96">
        <v>0</v>
      </c>
      <c r="D125" s="96">
        <v>0</v>
      </c>
      <c r="E125" s="96">
        <v>0</v>
      </c>
      <c r="F125" s="96">
        <v>0</v>
      </c>
      <c r="G125" s="96">
        <v>0</v>
      </c>
      <c r="H125" s="96">
        <v>0</v>
      </c>
      <c r="I125" s="96">
        <v>0</v>
      </c>
      <c r="J125" s="96">
        <v>0</v>
      </c>
      <c r="K125" s="96">
        <v>0</v>
      </c>
      <c r="L125" s="96">
        <v>0</v>
      </c>
      <c r="M125" s="96">
        <v>0</v>
      </c>
      <c r="N125" s="96">
        <v>0</v>
      </c>
      <c r="O125" s="22">
        <f>SUM(C125:N125)</f>
        <v>0</v>
      </c>
      <c r="P125" s="21"/>
      <c r="Q125" s="21"/>
      <c r="R125" s="21"/>
      <c r="S125" s="21"/>
      <c r="T125" s="21"/>
      <c r="U125" s="21"/>
      <c r="V125" s="21"/>
      <c r="W125" s="21"/>
      <c r="X125" s="21"/>
      <c r="Y125" s="21"/>
      <c r="Z125" s="21"/>
      <c r="AA125" s="21"/>
      <c r="AB125" s="21"/>
    </row>
    <row r="126" spans="1:28" x14ac:dyDescent="0.25">
      <c r="B126" s="165" t="s">
        <v>59</v>
      </c>
      <c r="C126" s="96">
        <v>0</v>
      </c>
      <c r="D126" s="96">
        <v>0</v>
      </c>
      <c r="E126" s="96">
        <v>0</v>
      </c>
      <c r="F126" s="96">
        <v>0</v>
      </c>
      <c r="G126" s="96">
        <v>0</v>
      </c>
      <c r="H126" s="96">
        <v>0</v>
      </c>
      <c r="I126" s="96">
        <v>0</v>
      </c>
      <c r="J126" s="96">
        <v>0</v>
      </c>
      <c r="K126" s="96">
        <v>0</v>
      </c>
      <c r="L126" s="96">
        <v>0</v>
      </c>
      <c r="M126" s="96">
        <v>0</v>
      </c>
      <c r="N126" s="96">
        <v>0</v>
      </c>
      <c r="O126" s="22">
        <f>SUM(C126:N126)</f>
        <v>0</v>
      </c>
      <c r="P126" s="21"/>
      <c r="Q126" s="21"/>
      <c r="R126" s="21"/>
      <c r="S126" s="21"/>
      <c r="T126" s="21"/>
      <c r="U126" s="21"/>
      <c r="V126" s="21"/>
      <c r="W126" s="21"/>
      <c r="X126" s="21"/>
      <c r="Y126" s="21"/>
      <c r="Z126" s="21"/>
      <c r="AA126" s="21"/>
      <c r="AB126" s="21"/>
    </row>
    <row r="127" spans="1:28" x14ac:dyDescent="0.25">
      <c r="B127" s="165"/>
      <c r="C127" s="96"/>
      <c r="D127" s="96"/>
      <c r="E127" s="96"/>
      <c r="F127" s="96"/>
      <c r="G127" s="96"/>
      <c r="H127" s="96"/>
      <c r="I127" s="96"/>
      <c r="J127" s="96"/>
      <c r="K127" s="96"/>
      <c r="L127" s="96"/>
      <c r="M127" s="96"/>
      <c r="N127" s="96"/>
      <c r="O127" s="22"/>
      <c r="P127" s="21"/>
      <c r="Q127" s="21"/>
      <c r="R127" s="21"/>
      <c r="S127" s="21"/>
      <c r="T127" s="21"/>
      <c r="U127" s="21"/>
      <c r="V127" s="21"/>
      <c r="W127" s="21"/>
      <c r="X127" s="21"/>
      <c r="Y127" s="21"/>
      <c r="Z127" s="21"/>
      <c r="AA127" s="21"/>
      <c r="AB127" s="21"/>
    </row>
    <row r="128" spans="1:28" ht="15.75" thickBot="1" x14ac:dyDescent="0.3">
      <c r="B128" s="174" t="s">
        <v>65</v>
      </c>
      <c r="C128" s="126">
        <f>+C129+C137+C141</f>
        <v>403.60342521699999</v>
      </c>
      <c r="D128" s="126">
        <f t="shared" ref="D128:O128" si="31">+D129+D137+D141</f>
        <v>298.40346463899999</v>
      </c>
      <c r="E128" s="126">
        <f t="shared" si="31"/>
        <v>358.06740607400002</v>
      </c>
      <c r="F128" s="126">
        <f t="shared" si="31"/>
        <v>155.81951185900002</v>
      </c>
      <c r="G128" s="126">
        <f t="shared" si="31"/>
        <v>197.60387304199998</v>
      </c>
      <c r="H128" s="126">
        <f t="shared" si="31"/>
        <v>80.836328848999997</v>
      </c>
      <c r="I128" s="51">
        <f t="shared" si="31"/>
        <v>501.16586636900001</v>
      </c>
      <c r="J128" s="51">
        <f t="shared" si="31"/>
        <v>189.39217851200002</v>
      </c>
      <c r="K128" s="51">
        <f t="shared" si="31"/>
        <v>0</v>
      </c>
      <c r="L128" s="51">
        <f t="shared" si="31"/>
        <v>0</v>
      </c>
      <c r="M128" s="51">
        <f t="shared" si="31"/>
        <v>0</v>
      </c>
      <c r="N128" s="51">
        <f t="shared" si="31"/>
        <v>0</v>
      </c>
      <c r="O128" s="51">
        <f t="shared" si="31"/>
        <v>2184.8920545610004</v>
      </c>
      <c r="P128" s="21"/>
      <c r="Q128" s="21"/>
      <c r="R128" s="21"/>
      <c r="S128" s="21"/>
      <c r="T128" s="21"/>
      <c r="U128" s="21"/>
      <c r="V128" s="21"/>
      <c r="W128" s="21"/>
      <c r="X128" s="21"/>
      <c r="Y128" s="21"/>
      <c r="Z128" s="21"/>
      <c r="AA128" s="21"/>
      <c r="AB128" s="21"/>
    </row>
    <row r="129" spans="1:29" ht="15" customHeight="1" thickTop="1" x14ac:dyDescent="0.25">
      <c r="B129" s="169" t="s">
        <v>17</v>
      </c>
      <c r="C129" s="122">
        <f>C130+C132+C133+C134</f>
        <v>403.60342521699999</v>
      </c>
      <c r="D129" s="122">
        <f t="shared" ref="D129:O129" si="32">D130+D132+D133+D134</f>
        <v>298.37373745899998</v>
      </c>
      <c r="E129" s="122">
        <f t="shared" si="32"/>
        <v>358.06740607400002</v>
      </c>
      <c r="F129" s="122">
        <f t="shared" si="32"/>
        <v>155.81951185900002</v>
      </c>
      <c r="G129" s="122">
        <f t="shared" si="32"/>
        <v>197.60387304199998</v>
      </c>
      <c r="H129" s="122">
        <f t="shared" si="32"/>
        <v>80.836328848999997</v>
      </c>
      <c r="I129" s="42">
        <f t="shared" si="32"/>
        <v>501.16586636900001</v>
      </c>
      <c r="J129" s="42">
        <f t="shared" si="32"/>
        <v>189.36575435200001</v>
      </c>
      <c r="K129" s="42">
        <f t="shared" si="32"/>
        <v>0</v>
      </c>
      <c r="L129" s="42">
        <f t="shared" si="32"/>
        <v>0</v>
      </c>
      <c r="M129" s="42">
        <f t="shared" si="32"/>
        <v>0</v>
      </c>
      <c r="N129" s="42">
        <f t="shared" si="32"/>
        <v>0</v>
      </c>
      <c r="O129" s="42">
        <f t="shared" si="32"/>
        <v>2184.8359032210005</v>
      </c>
      <c r="P129" s="21"/>
      <c r="Q129" s="21"/>
      <c r="R129" s="21"/>
      <c r="S129" s="21"/>
      <c r="T129" s="21"/>
      <c r="U129" s="21"/>
      <c r="V129" s="21"/>
      <c r="W129" s="21"/>
      <c r="X129" s="21"/>
      <c r="Y129" s="21"/>
      <c r="Z129" s="21"/>
      <c r="AA129" s="21"/>
      <c r="AB129" s="21"/>
    </row>
    <row r="130" spans="1:29" x14ac:dyDescent="0.25">
      <c r="A130" s="39" t="s">
        <v>66</v>
      </c>
      <c r="B130" s="165" t="s">
        <v>56</v>
      </c>
      <c r="C130" s="96">
        <v>400.36583282700002</v>
      </c>
      <c r="D130" s="96">
        <v>298.25178665099997</v>
      </c>
      <c r="E130" s="96">
        <v>355.61123434800004</v>
      </c>
      <c r="F130" s="96">
        <v>154.50886377700002</v>
      </c>
      <c r="G130" s="96">
        <v>193.19880931699998</v>
      </c>
      <c r="H130" s="96">
        <v>79.194704096999999</v>
      </c>
      <c r="I130" s="96">
        <v>500.16333365899999</v>
      </c>
      <c r="J130" s="96">
        <v>187.544647962</v>
      </c>
      <c r="K130" s="96">
        <v>0</v>
      </c>
      <c r="L130" s="96">
        <v>0</v>
      </c>
      <c r="M130" s="96">
        <v>0</v>
      </c>
      <c r="N130" s="96">
        <v>0</v>
      </c>
      <c r="O130" s="22">
        <f t="shared" ref="O130:O135" si="33">SUM(C130:N130)</f>
        <v>2168.8392126380004</v>
      </c>
      <c r="P130" s="21"/>
      <c r="Q130" s="21"/>
      <c r="R130" s="21"/>
      <c r="S130" s="21"/>
      <c r="T130" s="21"/>
      <c r="U130" s="21"/>
      <c r="V130" s="21"/>
      <c r="W130" s="21"/>
      <c r="X130" s="21"/>
      <c r="Y130" s="21"/>
      <c r="Z130" s="21"/>
      <c r="AA130" s="21"/>
      <c r="AB130" s="21"/>
      <c r="AC130" s="55"/>
    </row>
    <row r="131" spans="1:29" s="27" customFormat="1" ht="14.25" x14ac:dyDescent="0.2">
      <c r="A131" s="25"/>
      <c r="B131" s="167" t="s">
        <v>26</v>
      </c>
      <c r="C131" s="178">
        <v>346.19504062999999</v>
      </c>
      <c r="D131" s="178">
        <v>280.16944274999997</v>
      </c>
      <c r="E131" s="178">
        <v>319.40342293000003</v>
      </c>
      <c r="F131" s="178">
        <v>111.5</v>
      </c>
      <c r="G131" s="178">
        <v>120.12550275</v>
      </c>
      <c r="H131" s="178">
        <v>55.008063579999998</v>
      </c>
      <c r="I131" s="178">
        <v>451.82088920000001</v>
      </c>
      <c r="J131" s="178">
        <v>170.715</v>
      </c>
      <c r="K131" s="178">
        <v>0</v>
      </c>
      <c r="L131" s="178">
        <v>0</v>
      </c>
      <c r="M131" s="178">
        <v>0</v>
      </c>
      <c r="N131" s="178">
        <v>0</v>
      </c>
      <c r="O131" s="56">
        <f t="shared" si="33"/>
        <v>1854.9373618399998</v>
      </c>
      <c r="P131" s="21"/>
      <c r="Q131" s="21"/>
      <c r="R131" s="21"/>
      <c r="S131" s="21"/>
      <c r="T131" s="21"/>
      <c r="U131" s="21"/>
      <c r="V131" s="21"/>
      <c r="W131" s="21"/>
      <c r="X131" s="21"/>
      <c r="Y131" s="21"/>
      <c r="Z131" s="21"/>
      <c r="AA131" s="21"/>
      <c r="AB131" s="21"/>
    </row>
    <row r="132" spans="1:29" ht="14.25" x14ac:dyDescent="0.2">
      <c r="B132" s="165" t="s">
        <v>58</v>
      </c>
      <c r="C132" s="96">
        <v>0</v>
      </c>
      <c r="D132" s="96">
        <v>0</v>
      </c>
      <c r="E132" s="96">
        <v>0</v>
      </c>
      <c r="F132" s="96">
        <v>0</v>
      </c>
      <c r="G132" s="96">
        <v>0</v>
      </c>
      <c r="H132" s="96">
        <v>0</v>
      </c>
      <c r="I132" s="96">
        <v>0</v>
      </c>
      <c r="J132" s="96">
        <v>0</v>
      </c>
      <c r="K132" s="96">
        <v>0</v>
      </c>
      <c r="L132" s="96">
        <v>0</v>
      </c>
      <c r="M132" s="96">
        <v>0</v>
      </c>
      <c r="N132" s="96">
        <v>0</v>
      </c>
      <c r="O132" s="56">
        <f t="shared" si="33"/>
        <v>0</v>
      </c>
      <c r="P132" s="21"/>
      <c r="Q132" s="21"/>
      <c r="R132" s="21"/>
      <c r="S132" s="21"/>
      <c r="T132" s="21"/>
      <c r="U132" s="21"/>
      <c r="V132" s="21"/>
      <c r="W132" s="21"/>
      <c r="X132" s="21"/>
      <c r="Y132" s="21"/>
      <c r="Z132" s="21"/>
      <c r="AA132" s="21"/>
      <c r="AB132" s="21"/>
    </row>
    <row r="133" spans="1:29" ht="14.25" x14ac:dyDescent="0.2">
      <c r="A133" s="16" t="s">
        <v>67</v>
      </c>
      <c r="B133" s="165" t="s">
        <v>68</v>
      </c>
      <c r="C133" s="96">
        <v>0</v>
      </c>
      <c r="D133" s="96">
        <v>0</v>
      </c>
      <c r="E133" s="96">
        <v>0</v>
      </c>
      <c r="F133" s="96">
        <v>0</v>
      </c>
      <c r="G133" s="96">
        <v>0</v>
      </c>
      <c r="H133" s="96">
        <v>0</v>
      </c>
      <c r="I133" s="96">
        <v>0</v>
      </c>
      <c r="J133" s="96">
        <v>0</v>
      </c>
      <c r="K133" s="96">
        <v>0</v>
      </c>
      <c r="L133" s="96">
        <v>0</v>
      </c>
      <c r="M133" s="96">
        <v>0</v>
      </c>
      <c r="N133" s="96">
        <v>0</v>
      </c>
      <c r="O133" s="57">
        <f t="shared" si="33"/>
        <v>0</v>
      </c>
      <c r="P133" s="21"/>
      <c r="Q133" s="21"/>
      <c r="R133" s="21"/>
      <c r="S133" s="21"/>
      <c r="T133" s="21"/>
      <c r="U133" s="21"/>
      <c r="V133" s="21"/>
      <c r="W133" s="21"/>
      <c r="X133" s="21"/>
      <c r="Y133" s="21"/>
      <c r="Z133" s="21"/>
      <c r="AA133" s="21"/>
      <c r="AB133" s="21"/>
    </row>
    <row r="134" spans="1:29" ht="14.25" x14ac:dyDescent="0.2">
      <c r="B134" s="165" t="s">
        <v>59</v>
      </c>
      <c r="C134" s="96">
        <v>3.2375923900000001</v>
      </c>
      <c r="D134" s="96">
        <v>0.12195080800000001</v>
      </c>
      <c r="E134" s="96">
        <v>2.456171726</v>
      </c>
      <c r="F134" s="96">
        <v>1.3106480819999999</v>
      </c>
      <c r="G134" s="96">
        <v>4.4050637250000007</v>
      </c>
      <c r="H134" s="96">
        <v>1.641624752</v>
      </c>
      <c r="I134" s="96">
        <v>1.0025327099999999</v>
      </c>
      <c r="J134" s="96">
        <v>1.82110639</v>
      </c>
      <c r="K134" s="96">
        <v>0</v>
      </c>
      <c r="L134" s="96">
        <v>0</v>
      </c>
      <c r="M134" s="96">
        <v>0</v>
      </c>
      <c r="N134" s="96">
        <v>0</v>
      </c>
      <c r="O134" s="57">
        <f t="shared" si="33"/>
        <v>15.996690583000001</v>
      </c>
      <c r="P134" s="21"/>
      <c r="Q134" s="21"/>
      <c r="R134" s="21"/>
      <c r="S134" s="21"/>
      <c r="T134" s="21"/>
      <c r="U134" s="21"/>
      <c r="V134" s="21"/>
      <c r="W134" s="21"/>
      <c r="X134" s="21"/>
      <c r="Y134" s="21"/>
      <c r="Z134" s="21"/>
      <c r="AA134" s="21"/>
      <c r="AB134" s="21"/>
    </row>
    <row r="135" spans="1:29" s="27" customFormat="1" ht="14.25" x14ac:dyDescent="0.2">
      <c r="A135" s="54" t="s">
        <v>60</v>
      </c>
      <c r="B135" s="167" t="s">
        <v>26</v>
      </c>
      <c r="C135" s="178">
        <v>2.4847604699999999</v>
      </c>
      <c r="D135" s="178">
        <v>4.4754280000000007E-2</v>
      </c>
      <c r="E135" s="178">
        <v>0.93500757000000001</v>
      </c>
      <c r="F135" s="178">
        <v>0.142289</v>
      </c>
      <c r="G135" s="178">
        <v>0.18558517000000002</v>
      </c>
      <c r="H135" s="178">
        <v>3.7093750000000002E-2</v>
      </c>
      <c r="I135" s="178">
        <v>0.15977943</v>
      </c>
      <c r="J135" s="178">
        <v>4.0504999999999999E-2</v>
      </c>
      <c r="K135" s="178">
        <v>0</v>
      </c>
      <c r="L135" s="178">
        <v>0</v>
      </c>
      <c r="M135" s="178">
        <v>0</v>
      </c>
      <c r="N135" s="178">
        <v>0</v>
      </c>
      <c r="O135" s="56">
        <f t="shared" si="33"/>
        <v>4.0297746699999992</v>
      </c>
      <c r="P135" s="21"/>
      <c r="Q135" s="21"/>
      <c r="R135" s="21"/>
      <c r="S135" s="21"/>
      <c r="T135" s="21"/>
      <c r="U135" s="21"/>
      <c r="V135" s="21"/>
      <c r="W135" s="21"/>
      <c r="X135" s="21"/>
      <c r="Y135" s="21"/>
      <c r="Z135" s="21"/>
      <c r="AA135" s="21"/>
      <c r="AB135" s="21"/>
    </row>
    <row r="136" spans="1:29" s="27" customFormat="1" ht="14.25" x14ac:dyDescent="0.2">
      <c r="A136" s="25"/>
      <c r="B136" s="170"/>
      <c r="C136" s="178"/>
      <c r="D136" s="178"/>
      <c r="E136" s="177"/>
      <c r="F136" s="177"/>
      <c r="G136" s="177"/>
      <c r="H136" s="177"/>
      <c r="I136" s="177"/>
      <c r="J136" s="177"/>
      <c r="K136" s="177"/>
      <c r="L136" s="177"/>
      <c r="M136" s="177"/>
      <c r="N136" s="177"/>
      <c r="O136" s="56"/>
      <c r="P136" s="21"/>
      <c r="Q136" s="21"/>
      <c r="R136" s="21"/>
      <c r="S136" s="21"/>
      <c r="T136" s="21"/>
      <c r="U136" s="21"/>
      <c r="V136" s="21"/>
      <c r="W136" s="21"/>
      <c r="X136" s="21"/>
      <c r="Y136" s="21"/>
      <c r="Z136" s="21"/>
      <c r="AA136" s="21"/>
      <c r="AB136" s="21"/>
    </row>
    <row r="137" spans="1:29" x14ac:dyDescent="0.25">
      <c r="B137" s="169" t="s">
        <v>63</v>
      </c>
      <c r="C137" s="100">
        <f t="shared" ref="C137:O137" si="34">SUM(C138:C140)</f>
        <v>0</v>
      </c>
      <c r="D137" s="100">
        <f t="shared" si="34"/>
        <v>0</v>
      </c>
      <c r="E137" s="29">
        <f t="shared" si="34"/>
        <v>0</v>
      </c>
      <c r="F137" s="29">
        <f t="shared" si="34"/>
        <v>0</v>
      </c>
      <c r="G137" s="29">
        <f t="shared" si="34"/>
        <v>0</v>
      </c>
      <c r="H137" s="29">
        <f t="shared" si="34"/>
        <v>0</v>
      </c>
      <c r="I137" s="29">
        <f t="shared" si="34"/>
        <v>0</v>
      </c>
      <c r="J137" s="29">
        <f t="shared" si="34"/>
        <v>0</v>
      </c>
      <c r="K137" s="29">
        <f t="shared" si="34"/>
        <v>0</v>
      </c>
      <c r="L137" s="29">
        <f t="shared" si="34"/>
        <v>0</v>
      </c>
      <c r="M137" s="29">
        <f t="shared" si="34"/>
        <v>0</v>
      </c>
      <c r="N137" s="29">
        <f t="shared" si="34"/>
        <v>0</v>
      </c>
      <c r="O137" s="29">
        <f t="shared" si="34"/>
        <v>0</v>
      </c>
      <c r="P137" s="21"/>
      <c r="Q137" s="21"/>
      <c r="R137" s="21"/>
      <c r="S137" s="21"/>
      <c r="T137" s="21"/>
      <c r="U137" s="21"/>
      <c r="V137" s="21"/>
      <c r="W137" s="21"/>
      <c r="X137" s="21"/>
      <c r="Y137" s="21"/>
      <c r="Z137" s="21"/>
      <c r="AA137" s="21"/>
      <c r="AB137" s="21"/>
    </row>
    <row r="138" spans="1:29" x14ac:dyDescent="0.25">
      <c r="B138" s="165" t="s">
        <v>56</v>
      </c>
      <c r="C138" s="96">
        <v>0</v>
      </c>
      <c r="D138" s="96">
        <v>0</v>
      </c>
      <c r="E138" s="96">
        <v>0</v>
      </c>
      <c r="F138" s="96">
        <v>0</v>
      </c>
      <c r="G138" s="96">
        <v>0</v>
      </c>
      <c r="H138" s="96">
        <v>0</v>
      </c>
      <c r="I138" s="96">
        <v>0</v>
      </c>
      <c r="J138" s="96">
        <v>0</v>
      </c>
      <c r="K138" s="96">
        <v>0</v>
      </c>
      <c r="L138" s="96">
        <v>0</v>
      </c>
      <c r="M138" s="96">
        <v>0</v>
      </c>
      <c r="N138" s="96">
        <v>0</v>
      </c>
      <c r="O138" s="22">
        <f>SUM(C138:N138)</f>
        <v>0</v>
      </c>
      <c r="P138" s="21"/>
      <c r="Q138" s="21"/>
      <c r="R138" s="21"/>
      <c r="S138" s="21"/>
      <c r="T138" s="21"/>
      <c r="U138" s="21"/>
      <c r="V138" s="21"/>
      <c r="W138" s="21"/>
      <c r="X138" s="21"/>
      <c r="Y138" s="21"/>
      <c r="Z138" s="21"/>
      <c r="AA138" s="21"/>
      <c r="AB138" s="21"/>
    </row>
    <row r="139" spans="1:29" x14ac:dyDescent="0.25">
      <c r="B139" s="165" t="s">
        <v>58</v>
      </c>
      <c r="C139" s="96">
        <v>0</v>
      </c>
      <c r="D139" s="96">
        <v>0</v>
      </c>
      <c r="E139" s="96">
        <v>0</v>
      </c>
      <c r="F139" s="96">
        <v>0</v>
      </c>
      <c r="G139" s="96">
        <v>0</v>
      </c>
      <c r="H139" s="96">
        <v>0</v>
      </c>
      <c r="I139" s="96">
        <v>0</v>
      </c>
      <c r="J139" s="96">
        <v>0</v>
      </c>
      <c r="K139" s="96">
        <v>0</v>
      </c>
      <c r="L139" s="96">
        <v>0</v>
      </c>
      <c r="M139" s="96">
        <v>0</v>
      </c>
      <c r="N139" s="96">
        <v>0</v>
      </c>
      <c r="O139" s="22">
        <f>SUM(C139:N139)</f>
        <v>0</v>
      </c>
      <c r="P139" s="21"/>
      <c r="Q139" s="21"/>
      <c r="R139" s="21"/>
      <c r="S139" s="21"/>
      <c r="T139" s="21"/>
      <c r="U139" s="21"/>
      <c r="V139" s="21"/>
      <c r="W139" s="21"/>
      <c r="X139" s="21"/>
      <c r="Y139" s="21"/>
      <c r="Z139" s="21"/>
      <c r="AA139" s="21"/>
      <c r="AB139" s="21"/>
    </row>
    <row r="140" spans="1:29" x14ac:dyDescent="0.25">
      <c r="B140" s="165" t="s">
        <v>59</v>
      </c>
      <c r="C140" s="96">
        <v>0</v>
      </c>
      <c r="D140" s="96">
        <v>0</v>
      </c>
      <c r="E140" s="96">
        <v>0</v>
      </c>
      <c r="F140" s="96">
        <v>0</v>
      </c>
      <c r="G140" s="96">
        <v>0</v>
      </c>
      <c r="H140" s="96">
        <v>0</v>
      </c>
      <c r="I140" s="96">
        <v>0</v>
      </c>
      <c r="J140" s="96">
        <v>0</v>
      </c>
      <c r="K140" s="96">
        <v>0</v>
      </c>
      <c r="L140" s="96">
        <v>0</v>
      </c>
      <c r="M140" s="96">
        <v>0</v>
      </c>
      <c r="N140" s="96">
        <v>0</v>
      </c>
      <c r="O140" s="22">
        <f>SUM(C140:N140)</f>
        <v>0</v>
      </c>
      <c r="P140" s="21"/>
      <c r="Q140" s="21"/>
      <c r="R140" s="21"/>
      <c r="S140" s="21"/>
      <c r="T140" s="21"/>
      <c r="U140" s="21"/>
      <c r="V140" s="21"/>
      <c r="W140" s="21"/>
      <c r="X140" s="21"/>
      <c r="Y140" s="21"/>
      <c r="Z140" s="21"/>
      <c r="AA140" s="21"/>
      <c r="AB140" s="21"/>
    </row>
    <row r="141" spans="1:29" x14ac:dyDescent="0.25">
      <c r="B141" s="164" t="s">
        <v>28</v>
      </c>
      <c r="C141" s="100">
        <f t="shared" ref="C141:O141" si="35">SUM(C142:C144)</f>
        <v>0</v>
      </c>
      <c r="D141" s="100">
        <f t="shared" si="35"/>
        <v>2.9727179999999999E-2</v>
      </c>
      <c r="E141" s="29">
        <f t="shared" si="35"/>
        <v>0</v>
      </c>
      <c r="F141" s="29">
        <f t="shared" si="35"/>
        <v>0</v>
      </c>
      <c r="G141" s="29">
        <f t="shared" si="35"/>
        <v>0</v>
      </c>
      <c r="H141" s="29">
        <f t="shared" si="35"/>
        <v>0</v>
      </c>
      <c r="I141" s="29">
        <f t="shared" si="35"/>
        <v>0</v>
      </c>
      <c r="J141" s="29">
        <f t="shared" si="35"/>
        <v>2.6424159999999999E-2</v>
      </c>
      <c r="K141" s="29">
        <f t="shared" si="35"/>
        <v>0</v>
      </c>
      <c r="L141" s="29">
        <f t="shared" si="35"/>
        <v>0</v>
      </c>
      <c r="M141" s="29">
        <f t="shared" si="35"/>
        <v>0</v>
      </c>
      <c r="N141" s="29">
        <f t="shared" si="35"/>
        <v>0</v>
      </c>
      <c r="O141" s="29">
        <f t="shared" si="35"/>
        <v>5.6151339999999994E-2</v>
      </c>
      <c r="P141" s="21"/>
      <c r="Q141" s="21"/>
      <c r="R141" s="21"/>
      <c r="S141" s="21"/>
      <c r="T141" s="21"/>
      <c r="U141" s="21"/>
      <c r="V141" s="21"/>
      <c r="W141" s="21"/>
      <c r="X141" s="21"/>
      <c r="Y141" s="21"/>
      <c r="Z141" s="21"/>
      <c r="AA141" s="21"/>
      <c r="AB141" s="21"/>
    </row>
    <row r="142" spans="1:29" x14ac:dyDescent="0.25">
      <c r="A142" s="39" t="s">
        <v>64</v>
      </c>
      <c r="B142" s="165" t="s">
        <v>56</v>
      </c>
      <c r="C142" s="96">
        <v>0</v>
      </c>
      <c r="D142" s="96">
        <v>2.9727179999999999E-2</v>
      </c>
      <c r="E142" s="96">
        <v>0</v>
      </c>
      <c r="F142" s="96">
        <v>0</v>
      </c>
      <c r="G142" s="96">
        <v>0</v>
      </c>
      <c r="H142" s="96">
        <v>0</v>
      </c>
      <c r="I142" s="96">
        <v>0</v>
      </c>
      <c r="J142" s="96">
        <v>2.6424159999999999E-2</v>
      </c>
      <c r="K142" s="96">
        <v>0</v>
      </c>
      <c r="L142" s="96">
        <v>0</v>
      </c>
      <c r="M142" s="96">
        <v>0</v>
      </c>
      <c r="N142" s="96">
        <v>0</v>
      </c>
      <c r="O142" s="22">
        <f>SUM(C142:N142)</f>
        <v>5.6151339999999994E-2</v>
      </c>
      <c r="P142" s="21"/>
      <c r="Q142" s="21"/>
      <c r="R142" s="21"/>
      <c r="S142" s="21"/>
      <c r="T142" s="21"/>
      <c r="U142" s="21"/>
      <c r="V142" s="21"/>
      <c r="W142" s="21"/>
      <c r="X142" s="21"/>
      <c r="Y142" s="21"/>
      <c r="Z142" s="21"/>
      <c r="AA142" s="21"/>
      <c r="AB142" s="21"/>
    </row>
    <row r="143" spans="1:29" x14ac:dyDescent="0.25">
      <c r="B143" s="165" t="s">
        <v>58</v>
      </c>
      <c r="C143" s="96">
        <v>0</v>
      </c>
      <c r="D143" s="96">
        <v>0</v>
      </c>
      <c r="E143" s="96">
        <v>0</v>
      </c>
      <c r="F143" s="96">
        <v>0</v>
      </c>
      <c r="G143" s="96">
        <v>0</v>
      </c>
      <c r="H143" s="96">
        <v>0</v>
      </c>
      <c r="I143" s="96">
        <v>0</v>
      </c>
      <c r="J143" s="96">
        <v>0</v>
      </c>
      <c r="K143" s="96">
        <v>0</v>
      </c>
      <c r="L143" s="96">
        <v>0</v>
      </c>
      <c r="M143" s="96">
        <v>0</v>
      </c>
      <c r="N143" s="96">
        <v>0</v>
      </c>
      <c r="O143" s="22">
        <f>SUM(C143:N143)</f>
        <v>0</v>
      </c>
      <c r="P143" s="21"/>
      <c r="Q143" s="21"/>
      <c r="R143" s="21"/>
      <c r="S143" s="21"/>
      <c r="T143" s="21"/>
      <c r="U143" s="21"/>
      <c r="V143" s="21"/>
      <c r="W143" s="21"/>
      <c r="X143" s="21"/>
      <c r="Y143" s="21"/>
      <c r="Z143" s="21"/>
      <c r="AA143" s="21"/>
      <c r="AB143" s="21"/>
    </row>
    <row r="144" spans="1:29" x14ac:dyDescent="0.25">
      <c r="B144" s="165" t="s">
        <v>59</v>
      </c>
      <c r="C144" s="96">
        <v>0</v>
      </c>
      <c r="D144" s="96">
        <v>0</v>
      </c>
      <c r="E144" s="96">
        <v>0</v>
      </c>
      <c r="F144" s="96">
        <v>0</v>
      </c>
      <c r="G144" s="96">
        <v>0</v>
      </c>
      <c r="H144" s="96">
        <v>0</v>
      </c>
      <c r="I144" s="96">
        <v>0</v>
      </c>
      <c r="J144" s="96">
        <v>0</v>
      </c>
      <c r="K144" s="96">
        <v>0</v>
      </c>
      <c r="L144" s="96">
        <v>0</v>
      </c>
      <c r="M144" s="96">
        <v>0</v>
      </c>
      <c r="N144" s="96">
        <v>0</v>
      </c>
      <c r="O144" s="22">
        <f>SUM(C144:N144)</f>
        <v>0</v>
      </c>
      <c r="P144" s="21"/>
      <c r="Q144" s="21"/>
      <c r="R144" s="21"/>
      <c r="S144" s="21"/>
      <c r="T144" s="21"/>
      <c r="U144" s="21"/>
      <c r="V144" s="21"/>
      <c r="W144" s="21"/>
      <c r="X144" s="21"/>
      <c r="Y144" s="21"/>
      <c r="Z144" s="21"/>
      <c r="AA144" s="21"/>
      <c r="AB144" s="21"/>
    </row>
    <row r="145" spans="1:28" x14ac:dyDescent="0.25">
      <c r="B145" s="165"/>
      <c r="C145" s="96"/>
      <c r="D145" s="96"/>
      <c r="E145" s="96"/>
      <c r="F145" s="96"/>
      <c r="G145" s="96"/>
      <c r="H145" s="96"/>
      <c r="I145" s="96"/>
      <c r="J145" s="96"/>
      <c r="K145" s="96"/>
      <c r="L145" s="96"/>
      <c r="M145" s="96"/>
      <c r="N145" s="96"/>
      <c r="O145" s="22"/>
      <c r="P145" s="21"/>
      <c r="Q145" s="21"/>
      <c r="R145" s="21"/>
      <c r="S145" s="21"/>
      <c r="T145" s="21"/>
      <c r="U145" s="21"/>
      <c r="V145" s="21"/>
      <c r="W145" s="21"/>
      <c r="X145" s="21"/>
      <c r="Y145" s="21"/>
      <c r="Z145" s="21"/>
      <c r="AA145" s="21"/>
      <c r="AB145" s="21"/>
    </row>
    <row r="146" spans="1:28" s="24" customFormat="1" ht="15.75" thickBot="1" x14ac:dyDescent="0.3">
      <c r="A146" s="33" t="s">
        <v>69</v>
      </c>
      <c r="B146" s="174" t="s">
        <v>70</v>
      </c>
      <c r="C146" s="126">
        <f>+C147+C151+C155</f>
        <v>0</v>
      </c>
      <c r="D146" s="126">
        <f t="shared" ref="D146:N146" si="36">+D147+D151+D155</f>
        <v>0</v>
      </c>
      <c r="E146" s="51">
        <f t="shared" si="36"/>
        <v>0</v>
      </c>
      <c r="F146" s="51">
        <f t="shared" si="36"/>
        <v>0</v>
      </c>
      <c r="G146" s="51">
        <f t="shared" si="36"/>
        <v>0</v>
      </c>
      <c r="H146" s="51">
        <f t="shared" si="36"/>
        <v>0</v>
      </c>
      <c r="I146" s="51">
        <f t="shared" si="36"/>
        <v>0</v>
      </c>
      <c r="J146" s="51">
        <f t="shared" si="36"/>
        <v>0</v>
      </c>
      <c r="K146" s="51">
        <f t="shared" si="36"/>
        <v>0</v>
      </c>
      <c r="L146" s="51">
        <f t="shared" si="36"/>
        <v>0</v>
      </c>
      <c r="M146" s="51">
        <f t="shared" si="36"/>
        <v>0</v>
      </c>
      <c r="N146" s="51">
        <f t="shared" si="36"/>
        <v>0</v>
      </c>
      <c r="O146" s="51">
        <f>+O147+O151</f>
        <v>0</v>
      </c>
      <c r="P146" s="21"/>
      <c r="Q146" s="21"/>
      <c r="R146" s="21"/>
      <c r="S146" s="21"/>
      <c r="T146" s="21"/>
      <c r="U146" s="21"/>
      <c r="V146" s="21"/>
      <c r="W146" s="21"/>
      <c r="X146" s="21"/>
      <c r="Y146" s="21"/>
      <c r="Z146" s="21"/>
      <c r="AA146" s="21"/>
      <c r="AB146" s="21"/>
    </row>
    <row r="147" spans="1:28" ht="15.75" thickTop="1" x14ac:dyDescent="0.25">
      <c r="A147" s="23"/>
      <c r="B147" s="122" t="s">
        <v>25</v>
      </c>
      <c r="C147" s="122">
        <f>SUM(C148:C150)</f>
        <v>0</v>
      </c>
      <c r="D147" s="122">
        <f t="shared" ref="D147:N147" si="37">SUM(D148:D150)</f>
        <v>0</v>
      </c>
      <c r="E147" s="42">
        <f t="shared" si="37"/>
        <v>0</v>
      </c>
      <c r="F147" s="42">
        <f t="shared" si="37"/>
        <v>0</v>
      </c>
      <c r="G147" s="42">
        <f t="shared" si="37"/>
        <v>0</v>
      </c>
      <c r="H147" s="42">
        <f t="shared" si="37"/>
        <v>0</v>
      </c>
      <c r="I147" s="42">
        <f t="shared" si="37"/>
        <v>0</v>
      </c>
      <c r="J147" s="42">
        <f t="shared" si="37"/>
        <v>0</v>
      </c>
      <c r="K147" s="42">
        <f t="shared" si="37"/>
        <v>0</v>
      </c>
      <c r="L147" s="42">
        <f t="shared" si="37"/>
        <v>0</v>
      </c>
      <c r="M147" s="42">
        <f t="shared" si="37"/>
        <v>0</v>
      </c>
      <c r="N147" s="42">
        <f t="shared" si="37"/>
        <v>0</v>
      </c>
      <c r="O147" s="42">
        <f>SUM(O148:O150)</f>
        <v>0</v>
      </c>
      <c r="P147" s="21"/>
      <c r="Q147" s="21"/>
      <c r="R147" s="21"/>
      <c r="S147" s="21"/>
      <c r="T147" s="21"/>
      <c r="U147" s="21"/>
      <c r="V147" s="21"/>
      <c r="W147" s="21"/>
      <c r="X147" s="21"/>
      <c r="Y147" s="21"/>
      <c r="Z147" s="21"/>
      <c r="AA147" s="21"/>
      <c r="AB147" s="21"/>
    </row>
    <row r="148" spans="1:28" x14ac:dyDescent="0.25">
      <c r="A148" s="33" t="s">
        <v>69</v>
      </c>
      <c r="B148" s="165" t="s">
        <v>56</v>
      </c>
      <c r="C148" s="96">
        <v>0</v>
      </c>
      <c r="D148" s="96">
        <v>0</v>
      </c>
      <c r="E148" s="96">
        <v>0</v>
      </c>
      <c r="F148" s="96">
        <v>0</v>
      </c>
      <c r="G148" s="96">
        <v>0</v>
      </c>
      <c r="H148" s="96">
        <v>0</v>
      </c>
      <c r="I148" s="96">
        <v>0</v>
      </c>
      <c r="J148" s="96">
        <v>0</v>
      </c>
      <c r="K148" s="96">
        <v>0</v>
      </c>
      <c r="L148" s="96">
        <v>0</v>
      </c>
      <c r="M148" s="96">
        <v>0</v>
      </c>
      <c r="N148" s="96">
        <v>0</v>
      </c>
      <c r="O148" s="22">
        <f>SUM(C148:N148)</f>
        <v>0</v>
      </c>
      <c r="P148" s="21"/>
      <c r="Q148" s="21"/>
      <c r="R148" s="21"/>
      <c r="S148" s="21"/>
      <c r="T148" s="21"/>
      <c r="U148" s="21"/>
      <c r="V148" s="21"/>
      <c r="W148" s="21"/>
      <c r="X148" s="21"/>
      <c r="Y148" s="21"/>
      <c r="Z148" s="21"/>
      <c r="AA148" s="21"/>
      <c r="AB148" s="21"/>
    </row>
    <row r="149" spans="1:28" x14ac:dyDescent="0.25">
      <c r="A149" s="23"/>
      <c r="B149" s="165" t="s">
        <v>58</v>
      </c>
      <c r="C149" s="96">
        <v>0</v>
      </c>
      <c r="D149" s="96">
        <v>0</v>
      </c>
      <c r="E149" s="96">
        <v>0</v>
      </c>
      <c r="F149" s="96">
        <v>0</v>
      </c>
      <c r="G149" s="96">
        <v>0</v>
      </c>
      <c r="H149" s="96">
        <v>0</v>
      </c>
      <c r="I149" s="96">
        <v>0</v>
      </c>
      <c r="J149" s="96">
        <v>0</v>
      </c>
      <c r="K149" s="96">
        <v>0</v>
      </c>
      <c r="L149" s="96">
        <v>0</v>
      </c>
      <c r="M149" s="96">
        <v>0</v>
      </c>
      <c r="N149" s="96">
        <v>0</v>
      </c>
      <c r="O149" s="22">
        <f>SUM(C149:N149)</f>
        <v>0</v>
      </c>
      <c r="P149" s="21"/>
      <c r="Q149" s="21"/>
      <c r="R149" s="21"/>
      <c r="S149" s="21"/>
      <c r="T149" s="21"/>
      <c r="U149" s="21"/>
      <c r="V149" s="21"/>
      <c r="W149" s="21"/>
      <c r="X149" s="21"/>
      <c r="Y149" s="21"/>
      <c r="Z149" s="21"/>
      <c r="AA149" s="21"/>
      <c r="AB149" s="21"/>
    </row>
    <row r="150" spans="1:28" x14ac:dyDescent="0.25">
      <c r="A150" s="23"/>
      <c r="B150" s="165" t="s">
        <v>59</v>
      </c>
      <c r="C150" s="96">
        <v>0</v>
      </c>
      <c r="D150" s="96">
        <v>0</v>
      </c>
      <c r="E150" s="96">
        <v>0</v>
      </c>
      <c r="F150" s="96">
        <v>0</v>
      </c>
      <c r="G150" s="96">
        <v>0</v>
      </c>
      <c r="H150" s="96">
        <v>0</v>
      </c>
      <c r="I150" s="96">
        <v>0</v>
      </c>
      <c r="J150" s="96">
        <v>0</v>
      </c>
      <c r="K150" s="96">
        <v>0</v>
      </c>
      <c r="L150" s="96">
        <v>0</v>
      </c>
      <c r="M150" s="96">
        <v>0</v>
      </c>
      <c r="N150" s="96">
        <v>0</v>
      </c>
      <c r="O150" s="22">
        <f>SUM(C150:N150)</f>
        <v>0</v>
      </c>
      <c r="P150" s="21"/>
      <c r="Q150" s="21"/>
      <c r="R150" s="21"/>
      <c r="S150" s="21"/>
      <c r="T150" s="21"/>
      <c r="U150" s="21"/>
      <c r="V150" s="21"/>
      <c r="W150" s="21"/>
      <c r="X150" s="21"/>
      <c r="Y150" s="21"/>
      <c r="Z150" s="21"/>
      <c r="AA150" s="21"/>
      <c r="AB150" s="21"/>
    </row>
    <row r="151" spans="1:28" x14ac:dyDescent="0.25">
      <c r="A151" s="23"/>
      <c r="B151" s="169" t="s">
        <v>27</v>
      </c>
      <c r="C151" s="122">
        <f>SUM(C152:C154)</f>
        <v>0</v>
      </c>
      <c r="D151" s="122">
        <f t="shared" ref="D151:N151" si="38">SUM(D152:D154)</f>
        <v>0</v>
      </c>
      <c r="E151" s="42">
        <f t="shared" si="38"/>
        <v>0</v>
      </c>
      <c r="F151" s="42">
        <f t="shared" si="38"/>
        <v>0</v>
      </c>
      <c r="G151" s="42">
        <f t="shared" si="38"/>
        <v>0</v>
      </c>
      <c r="H151" s="42">
        <f t="shared" si="38"/>
        <v>0</v>
      </c>
      <c r="I151" s="42">
        <f t="shared" si="38"/>
        <v>0</v>
      </c>
      <c r="J151" s="42">
        <f t="shared" si="38"/>
        <v>0</v>
      </c>
      <c r="K151" s="42">
        <f t="shared" si="38"/>
        <v>0</v>
      </c>
      <c r="L151" s="42">
        <f t="shared" si="38"/>
        <v>0</v>
      </c>
      <c r="M151" s="42">
        <f t="shared" si="38"/>
        <v>0</v>
      </c>
      <c r="N151" s="42">
        <f t="shared" si="38"/>
        <v>0</v>
      </c>
      <c r="O151" s="42">
        <f>SUM(O152:O154)</f>
        <v>0</v>
      </c>
      <c r="P151" s="21"/>
      <c r="Q151" s="21"/>
      <c r="R151" s="21"/>
      <c r="S151" s="21"/>
      <c r="T151" s="21"/>
      <c r="U151" s="21"/>
      <c r="V151" s="21"/>
      <c r="W151" s="21"/>
      <c r="X151" s="21"/>
      <c r="Y151" s="21"/>
      <c r="Z151" s="21"/>
      <c r="AA151" s="21"/>
      <c r="AB151" s="21"/>
    </row>
    <row r="152" spans="1:28" x14ac:dyDescent="0.25">
      <c r="A152" s="23"/>
      <c r="B152" s="165" t="s">
        <v>56</v>
      </c>
      <c r="C152" s="96">
        <v>0</v>
      </c>
      <c r="D152" s="96">
        <v>0</v>
      </c>
      <c r="E152" s="96">
        <v>0</v>
      </c>
      <c r="F152" s="96">
        <v>0</v>
      </c>
      <c r="G152" s="96">
        <v>0</v>
      </c>
      <c r="H152" s="96">
        <v>0</v>
      </c>
      <c r="I152" s="96">
        <v>0</v>
      </c>
      <c r="J152" s="96">
        <v>0</v>
      </c>
      <c r="K152" s="96">
        <v>0</v>
      </c>
      <c r="L152" s="96">
        <v>0</v>
      </c>
      <c r="M152" s="96">
        <v>0</v>
      </c>
      <c r="N152" s="96">
        <v>0</v>
      </c>
      <c r="O152" s="22">
        <f>SUM(C152:N152)</f>
        <v>0</v>
      </c>
      <c r="P152" s="21"/>
      <c r="Q152" s="21"/>
      <c r="R152" s="21"/>
      <c r="S152" s="21"/>
      <c r="T152" s="21"/>
      <c r="U152" s="21"/>
      <c r="V152" s="21"/>
      <c r="W152" s="21"/>
      <c r="X152" s="21"/>
      <c r="Y152" s="21"/>
      <c r="Z152" s="21"/>
      <c r="AA152" s="21"/>
      <c r="AB152" s="21"/>
    </row>
    <row r="153" spans="1:28" x14ac:dyDescent="0.25">
      <c r="A153" s="23"/>
      <c r="B153" s="165" t="s">
        <v>58</v>
      </c>
      <c r="C153" s="96">
        <v>0</v>
      </c>
      <c r="D153" s="96">
        <v>0</v>
      </c>
      <c r="E153" s="96">
        <v>0</v>
      </c>
      <c r="F153" s="96">
        <v>0</v>
      </c>
      <c r="G153" s="96">
        <v>0</v>
      </c>
      <c r="H153" s="96">
        <v>0</v>
      </c>
      <c r="I153" s="96">
        <v>0</v>
      </c>
      <c r="J153" s="96">
        <v>0</v>
      </c>
      <c r="K153" s="96">
        <v>0</v>
      </c>
      <c r="L153" s="96">
        <v>0</v>
      </c>
      <c r="M153" s="96">
        <v>0</v>
      </c>
      <c r="N153" s="96">
        <v>0</v>
      </c>
      <c r="O153" s="22">
        <f>SUM(C153:N153)</f>
        <v>0</v>
      </c>
      <c r="P153" s="21"/>
      <c r="Q153" s="21"/>
      <c r="R153" s="21"/>
      <c r="S153" s="21"/>
      <c r="T153" s="21"/>
      <c r="U153" s="21"/>
      <c r="V153" s="21"/>
      <c r="W153" s="21"/>
      <c r="X153" s="21"/>
      <c r="Y153" s="21"/>
      <c r="Z153" s="21"/>
      <c r="AA153" s="21"/>
      <c r="AB153" s="21"/>
    </row>
    <row r="154" spans="1:28" x14ac:dyDescent="0.25">
      <c r="A154" s="23"/>
      <c r="B154" s="165" t="s">
        <v>59</v>
      </c>
      <c r="C154" s="96">
        <v>0</v>
      </c>
      <c r="D154" s="96">
        <v>0</v>
      </c>
      <c r="E154" s="96">
        <v>0</v>
      </c>
      <c r="F154" s="96">
        <v>0</v>
      </c>
      <c r="G154" s="96">
        <v>0</v>
      </c>
      <c r="H154" s="96">
        <v>0</v>
      </c>
      <c r="I154" s="96">
        <v>0</v>
      </c>
      <c r="J154" s="96">
        <v>0</v>
      </c>
      <c r="K154" s="96">
        <v>0</v>
      </c>
      <c r="L154" s="96">
        <v>0</v>
      </c>
      <c r="M154" s="96">
        <v>0</v>
      </c>
      <c r="N154" s="96">
        <v>0</v>
      </c>
      <c r="O154" s="22">
        <f>SUM(C154:N154)</f>
        <v>0</v>
      </c>
      <c r="P154" s="21"/>
      <c r="Q154" s="21"/>
      <c r="R154" s="21"/>
      <c r="S154" s="21"/>
      <c r="T154" s="21"/>
      <c r="U154" s="21"/>
      <c r="V154" s="21"/>
      <c r="W154" s="21"/>
      <c r="X154" s="21"/>
      <c r="Y154" s="21"/>
      <c r="Z154" s="21"/>
      <c r="AA154" s="21"/>
      <c r="AB154" s="21"/>
    </row>
    <row r="155" spans="1:28" x14ac:dyDescent="0.25">
      <c r="A155" s="23"/>
      <c r="B155" s="169" t="s">
        <v>71</v>
      </c>
      <c r="C155" s="122">
        <f>SUM(C156:C158)</f>
        <v>0</v>
      </c>
      <c r="D155" s="122">
        <f t="shared" ref="D155:N155" si="39">SUM(D156:D158)</f>
        <v>0</v>
      </c>
      <c r="E155" s="42">
        <f t="shared" si="39"/>
        <v>0</v>
      </c>
      <c r="F155" s="42">
        <f t="shared" si="39"/>
        <v>0</v>
      </c>
      <c r="G155" s="42">
        <f t="shared" si="39"/>
        <v>0</v>
      </c>
      <c r="H155" s="42">
        <f t="shared" si="39"/>
        <v>0</v>
      </c>
      <c r="I155" s="42">
        <f t="shared" si="39"/>
        <v>0</v>
      </c>
      <c r="J155" s="42">
        <f t="shared" si="39"/>
        <v>0</v>
      </c>
      <c r="K155" s="42">
        <f t="shared" si="39"/>
        <v>0</v>
      </c>
      <c r="L155" s="42">
        <f t="shared" si="39"/>
        <v>0</v>
      </c>
      <c r="M155" s="42">
        <f t="shared" si="39"/>
        <v>0</v>
      </c>
      <c r="N155" s="42">
        <f t="shared" si="39"/>
        <v>0</v>
      </c>
      <c r="O155" s="42">
        <f>SUM(O156:O158)</f>
        <v>0</v>
      </c>
      <c r="P155" s="21"/>
      <c r="Q155" s="21"/>
      <c r="R155" s="21"/>
      <c r="S155" s="21"/>
      <c r="T155" s="21"/>
      <c r="U155" s="21"/>
      <c r="V155" s="21"/>
      <c r="W155" s="21"/>
      <c r="X155" s="21"/>
      <c r="Y155" s="21"/>
      <c r="Z155" s="21"/>
      <c r="AA155" s="21"/>
      <c r="AB155" s="21"/>
    </row>
    <row r="156" spans="1:28" x14ac:dyDescent="0.25">
      <c r="A156" s="23"/>
      <c r="B156" s="165" t="s">
        <v>56</v>
      </c>
      <c r="C156" s="96">
        <v>0</v>
      </c>
      <c r="D156" s="96">
        <v>0</v>
      </c>
      <c r="E156" s="96">
        <v>0</v>
      </c>
      <c r="F156" s="96">
        <v>0</v>
      </c>
      <c r="G156" s="96">
        <v>0</v>
      </c>
      <c r="H156" s="96">
        <v>0</v>
      </c>
      <c r="I156" s="96">
        <v>0</v>
      </c>
      <c r="J156" s="96">
        <v>0</v>
      </c>
      <c r="K156" s="96">
        <v>0</v>
      </c>
      <c r="L156" s="96">
        <v>0</v>
      </c>
      <c r="M156" s="96">
        <v>0</v>
      </c>
      <c r="N156" s="96">
        <v>0</v>
      </c>
      <c r="O156" s="22">
        <f>SUM(C156:N156)</f>
        <v>0</v>
      </c>
      <c r="P156" s="21"/>
      <c r="Q156" s="21"/>
      <c r="R156" s="21"/>
      <c r="S156" s="21"/>
      <c r="T156" s="21"/>
      <c r="U156" s="21"/>
      <c r="V156" s="21"/>
      <c r="W156" s="21"/>
      <c r="X156" s="21"/>
      <c r="Y156" s="21"/>
      <c r="Z156" s="21"/>
      <c r="AA156" s="21"/>
      <c r="AB156" s="21"/>
    </row>
    <row r="157" spans="1:28" x14ac:dyDescent="0.25">
      <c r="A157" s="23"/>
      <c r="B157" s="165" t="s">
        <v>58</v>
      </c>
      <c r="C157" s="96">
        <v>0</v>
      </c>
      <c r="D157" s="96">
        <v>0</v>
      </c>
      <c r="E157" s="96">
        <v>0</v>
      </c>
      <c r="F157" s="96">
        <v>0</v>
      </c>
      <c r="G157" s="96">
        <v>0</v>
      </c>
      <c r="H157" s="96">
        <v>0</v>
      </c>
      <c r="I157" s="96">
        <v>0</v>
      </c>
      <c r="J157" s="96">
        <v>0</v>
      </c>
      <c r="K157" s="96">
        <v>0</v>
      </c>
      <c r="L157" s="96">
        <v>0</v>
      </c>
      <c r="M157" s="96">
        <v>0</v>
      </c>
      <c r="N157" s="96">
        <v>0</v>
      </c>
      <c r="O157" s="22">
        <f>SUM(C157:N157)</f>
        <v>0</v>
      </c>
      <c r="P157" s="21"/>
      <c r="Q157" s="21"/>
      <c r="R157" s="21"/>
      <c r="S157" s="21"/>
      <c r="T157" s="21"/>
      <c r="U157" s="21"/>
      <c r="V157" s="21"/>
      <c r="W157" s="21"/>
      <c r="X157" s="21"/>
      <c r="Y157" s="21"/>
      <c r="Z157" s="21"/>
      <c r="AA157" s="21"/>
      <c r="AB157" s="21"/>
    </row>
    <row r="158" spans="1:28" x14ac:dyDescent="0.25">
      <c r="A158" s="23"/>
      <c r="B158" s="165" t="s">
        <v>59</v>
      </c>
      <c r="C158" s="96">
        <v>0</v>
      </c>
      <c r="D158" s="96">
        <v>0</v>
      </c>
      <c r="E158" s="96">
        <v>0</v>
      </c>
      <c r="F158" s="96">
        <v>0</v>
      </c>
      <c r="G158" s="96">
        <v>0</v>
      </c>
      <c r="H158" s="96">
        <v>0</v>
      </c>
      <c r="I158" s="96">
        <v>0</v>
      </c>
      <c r="J158" s="96">
        <v>0</v>
      </c>
      <c r="K158" s="96">
        <v>0</v>
      </c>
      <c r="L158" s="96">
        <v>0</v>
      </c>
      <c r="M158" s="96">
        <v>0</v>
      </c>
      <c r="N158" s="96">
        <v>0</v>
      </c>
      <c r="O158" s="22">
        <f>SUM(C158:N158)</f>
        <v>0</v>
      </c>
      <c r="P158" s="21"/>
      <c r="Q158" s="21"/>
      <c r="R158" s="21"/>
      <c r="S158" s="21"/>
      <c r="T158" s="21"/>
      <c r="U158" s="21"/>
      <c r="V158" s="21"/>
      <c r="W158" s="21"/>
      <c r="X158" s="21"/>
      <c r="Y158" s="21"/>
      <c r="Z158" s="21"/>
      <c r="AA158" s="21"/>
      <c r="AB158" s="21"/>
    </row>
    <row r="159" spans="1:28" ht="15.75" customHeight="1" x14ac:dyDescent="0.25">
      <c r="B159" s="165"/>
      <c r="C159" s="96"/>
      <c r="D159" s="96"/>
      <c r="E159" s="96"/>
      <c r="F159" s="96"/>
      <c r="G159" s="96"/>
      <c r="H159" s="96"/>
      <c r="I159" s="96"/>
      <c r="J159" s="96"/>
      <c r="K159" s="96"/>
      <c r="L159" s="96"/>
      <c r="M159" s="96"/>
      <c r="N159" s="96"/>
      <c r="O159" s="22"/>
      <c r="P159" s="21"/>
      <c r="Q159" s="21"/>
      <c r="R159" s="21"/>
      <c r="S159" s="21"/>
      <c r="T159" s="21"/>
      <c r="U159" s="21"/>
      <c r="V159" s="21"/>
      <c r="W159" s="21"/>
      <c r="X159" s="21"/>
      <c r="Y159" s="21"/>
      <c r="Z159" s="21"/>
      <c r="AA159" s="21"/>
      <c r="AB159" s="21"/>
    </row>
    <row r="160" spans="1:28" ht="15.75" thickBot="1" x14ac:dyDescent="0.3">
      <c r="B160" s="174" t="s">
        <v>72</v>
      </c>
      <c r="C160" s="126">
        <f>+C161+C166+C170</f>
        <v>0</v>
      </c>
      <c r="D160" s="126">
        <f>+D161+D166+D170</f>
        <v>0</v>
      </c>
      <c r="E160" s="51">
        <f t="shared" ref="E160:N160" si="40">+E161+E166</f>
        <v>0</v>
      </c>
      <c r="F160" s="51">
        <f t="shared" si="40"/>
        <v>0</v>
      </c>
      <c r="G160" s="51">
        <f t="shared" si="40"/>
        <v>0</v>
      </c>
      <c r="H160" s="51">
        <f t="shared" si="40"/>
        <v>4.9484340000000002E-2</v>
      </c>
      <c r="I160" s="51">
        <f>+I161+I166</f>
        <v>0</v>
      </c>
      <c r="J160" s="51">
        <f t="shared" si="40"/>
        <v>0</v>
      </c>
      <c r="K160" s="51">
        <f t="shared" si="40"/>
        <v>0</v>
      </c>
      <c r="L160" s="51">
        <f t="shared" si="40"/>
        <v>0</v>
      </c>
      <c r="M160" s="51">
        <f t="shared" si="40"/>
        <v>0</v>
      </c>
      <c r="N160" s="51">
        <f t="shared" si="40"/>
        <v>0</v>
      </c>
      <c r="O160" s="51">
        <f>+O161+O166</f>
        <v>4.9484340000000002E-2</v>
      </c>
      <c r="P160" s="21"/>
      <c r="Q160" s="21"/>
      <c r="R160" s="21"/>
      <c r="S160" s="21"/>
      <c r="T160" s="21"/>
      <c r="U160" s="21"/>
      <c r="V160" s="21"/>
      <c r="W160" s="21"/>
      <c r="X160" s="21"/>
      <c r="Y160" s="21"/>
      <c r="Z160" s="21"/>
      <c r="AA160" s="21"/>
      <c r="AB160" s="21"/>
    </row>
    <row r="161" spans="1:28" ht="15.75" thickTop="1" x14ac:dyDescent="0.25">
      <c r="B161" s="169" t="s">
        <v>54</v>
      </c>
      <c r="C161" s="122">
        <f>SUM(C162:C165)</f>
        <v>0</v>
      </c>
      <c r="D161" s="122">
        <f>SUM(D162:D165)</f>
        <v>0</v>
      </c>
      <c r="E161" s="42">
        <f t="shared" ref="E161:N161" si="41">SUM(E162:E165)</f>
        <v>0</v>
      </c>
      <c r="F161" s="42">
        <f t="shared" si="41"/>
        <v>0</v>
      </c>
      <c r="G161" s="42">
        <f t="shared" si="41"/>
        <v>0</v>
      </c>
      <c r="H161" s="42">
        <f t="shared" si="41"/>
        <v>4.9484340000000002E-2</v>
      </c>
      <c r="I161" s="42">
        <f>SUM(I162:I165)</f>
        <v>0</v>
      </c>
      <c r="J161" s="42">
        <f t="shared" si="41"/>
        <v>0</v>
      </c>
      <c r="K161" s="42">
        <f t="shared" si="41"/>
        <v>0</v>
      </c>
      <c r="L161" s="42">
        <f t="shared" si="41"/>
        <v>0</v>
      </c>
      <c r="M161" s="42">
        <f t="shared" si="41"/>
        <v>0</v>
      </c>
      <c r="N161" s="42">
        <f t="shared" si="41"/>
        <v>0</v>
      </c>
      <c r="O161" s="42">
        <f>SUM(O162:O165)</f>
        <v>4.9484340000000002E-2</v>
      </c>
      <c r="P161" s="21"/>
      <c r="Q161" s="21"/>
      <c r="R161" s="21"/>
      <c r="S161" s="21"/>
      <c r="T161" s="21"/>
      <c r="U161" s="21"/>
      <c r="V161" s="21"/>
      <c r="W161" s="21"/>
      <c r="X161" s="21"/>
      <c r="Y161" s="21"/>
      <c r="Z161" s="21"/>
      <c r="AA161" s="21"/>
      <c r="AB161" s="21"/>
    </row>
    <row r="162" spans="1:28" x14ac:dyDescent="0.25">
      <c r="A162" s="39" t="s">
        <v>73</v>
      </c>
      <c r="B162" s="165" t="s">
        <v>56</v>
      </c>
      <c r="C162" s="96">
        <v>0</v>
      </c>
      <c r="D162" s="96">
        <v>0</v>
      </c>
      <c r="E162" s="96">
        <v>0</v>
      </c>
      <c r="F162" s="96">
        <v>0</v>
      </c>
      <c r="G162" s="96">
        <v>0</v>
      </c>
      <c r="H162" s="96">
        <v>4.9484340000000002E-2</v>
      </c>
      <c r="I162" s="96">
        <v>0</v>
      </c>
      <c r="J162" s="96">
        <v>0</v>
      </c>
      <c r="K162" s="96">
        <v>0</v>
      </c>
      <c r="L162" s="96">
        <v>0</v>
      </c>
      <c r="M162" s="96">
        <v>0</v>
      </c>
      <c r="N162" s="96">
        <v>0</v>
      </c>
      <c r="O162" s="22">
        <f>SUM(C162:N162)</f>
        <v>4.9484340000000002E-2</v>
      </c>
      <c r="P162" s="21"/>
      <c r="Q162" s="21"/>
      <c r="R162" s="21"/>
      <c r="S162" s="21"/>
      <c r="T162" s="21"/>
      <c r="U162" s="21"/>
      <c r="V162" s="21"/>
      <c r="W162" s="21"/>
      <c r="X162" s="21"/>
      <c r="Y162" s="21"/>
      <c r="Z162" s="21"/>
      <c r="AA162" s="21"/>
      <c r="AB162" s="21"/>
    </row>
    <row r="163" spans="1:28" ht="14.25" customHeight="1" x14ac:dyDescent="0.25">
      <c r="B163" s="165" t="s">
        <v>58</v>
      </c>
      <c r="C163" s="96">
        <v>0</v>
      </c>
      <c r="D163" s="96">
        <v>0</v>
      </c>
      <c r="E163" s="96">
        <v>0</v>
      </c>
      <c r="F163" s="96">
        <v>0</v>
      </c>
      <c r="G163" s="96">
        <v>0</v>
      </c>
      <c r="H163" s="96">
        <v>0</v>
      </c>
      <c r="I163" s="96">
        <v>0</v>
      </c>
      <c r="J163" s="96">
        <v>0</v>
      </c>
      <c r="K163" s="96">
        <v>0</v>
      </c>
      <c r="L163" s="96">
        <v>0</v>
      </c>
      <c r="M163" s="96">
        <v>0</v>
      </c>
      <c r="N163" s="96">
        <v>0</v>
      </c>
      <c r="O163" s="22">
        <f>SUM(C163:N163)</f>
        <v>0</v>
      </c>
      <c r="P163" s="21"/>
      <c r="Q163" s="21"/>
      <c r="R163" s="21"/>
      <c r="S163" s="21"/>
      <c r="T163" s="21"/>
      <c r="U163" s="21"/>
      <c r="V163" s="21"/>
      <c r="W163" s="21"/>
      <c r="X163" s="21"/>
      <c r="Y163" s="21"/>
      <c r="Z163" s="21"/>
      <c r="AA163" s="21"/>
      <c r="AB163" s="21"/>
    </row>
    <row r="164" spans="1:28" x14ac:dyDescent="0.25">
      <c r="B164" s="165" t="s">
        <v>74</v>
      </c>
      <c r="C164" s="96">
        <v>0</v>
      </c>
      <c r="D164" s="96">
        <v>0</v>
      </c>
      <c r="E164" s="96">
        <v>0</v>
      </c>
      <c r="F164" s="96">
        <v>0</v>
      </c>
      <c r="G164" s="96">
        <v>0</v>
      </c>
      <c r="H164" s="96">
        <v>0</v>
      </c>
      <c r="I164" s="96">
        <v>0</v>
      </c>
      <c r="J164" s="96">
        <v>0</v>
      </c>
      <c r="K164" s="96">
        <v>0</v>
      </c>
      <c r="L164" s="96">
        <v>0</v>
      </c>
      <c r="M164" s="96">
        <v>0</v>
      </c>
      <c r="N164" s="96">
        <v>0</v>
      </c>
      <c r="O164" s="22">
        <f>SUM(C164:N164)</f>
        <v>0</v>
      </c>
      <c r="P164" s="21"/>
      <c r="Q164" s="21"/>
      <c r="R164" s="21"/>
      <c r="S164" s="21"/>
      <c r="T164" s="21"/>
      <c r="U164" s="21"/>
      <c r="V164" s="21"/>
      <c r="W164" s="21"/>
      <c r="X164" s="21"/>
      <c r="Y164" s="21"/>
      <c r="Z164" s="21"/>
      <c r="AA164" s="21"/>
      <c r="AB164" s="21"/>
    </row>
    <row r="165" spans="1:28" x14ac:dyDescent="0.25">
      <c r="B165" s="165" t="s">
        <v>59</v>
      </c>
      <c r="C165" s="96">
        <v>0</v>
      </c>
      <c r="D165" s="96">
        <v>0</v>
      </c>
      <c r="E165" s="96">
        <v>0</v>
      </c>
      <c r="F165" s="96">
        <v>0</v>
      </c>
      <c r="G165" s="96">
        <v>0</v>
      </c>
      <c r="H165" s="96">
        <v>0</v>
      </c>
      <c r="I165" s="96">
        <v>0</v>
      </c>
      <c r="J165" s="96">
        <v>0</v>
      </c>
      <c r="K165" s="96">
        <v>0</v>
      </c>
      <c r="L165" s="96">
        <v>0</v>
      </c>
      <c r="M165" s="96">
        <v>0</v>
      </c>
      <c r="N165" s="96">
        <v>0</v>
      </c>
      <c r="O165" s="22">
        <f>SUM(C165:N165)</f>
        <v>0</v>
      </c>
      <c r="P165" s="21"/>
      <c r="Q165" s="21"/>
      <c r="R165" s="21"/>
      <c r="S165" s="21"/>
      <c r="T165" s="21"/>
      <c r="U165" s="21"/>
      <c r="V165" s="21"/>
      <c r="W165" s="21"/>
      <c r="X165" s="21"/>
      <c r="Y165" s="21"/>
      <c r="Z165" s="21"/>
      <c r="AA165" s="21"/>
      <c r="AB165" s="21"/>
    </row>
    <row r="166" spans="1:28" x14ac:dyDescent="0.25">
      <c r="B166" s="169" t="s">
        <v>75</v>
      </c>
      <c r="C166" s="100">
        <f>SUM(C167:C169)</f>
        <v>0</v>
      </c>
      <c r="D166" s="100">
        <f t="shared" ref="D166:N166" si="42">SUM(D167:D169)</f>
        <v>0</v>
      </c>
      <c r="E166" s="29">
        <f t="shared" si="42"/>
        <v>0</v>
      </c>
      <c r="F166" s="29">
        <f t="shared" si="42"/>
        <v>0</v>
      </c>
      <c r="G166" s="29">
        <f t="shared" si="42"/>
        <v>0</v>
      </c>
      <c r="H166" s="29">
        <f t="shared" si="42"/>
        <v>0</v>
      </c>
      <c r="I166" s="29">
        <f t="shared" si="42"/>
        <v>0</v>
      </c>
      <c r="J166" s="29">
        <f t="shared" si="42"/>
        <v>0</v>
      </c>
      <c r="K166" s="29">
        <f t="shared" si="42"/>
        <v>0</v>
      </c>
      <c r="L166" s="29">
        <f t="shared" si="42"/>
        <v>0</v>
      </c>
      <c r="M166" s="29">
        <f t="shared" si="42"/>
        <v>0</v>
      </c>
      <c r="N166" s="100">
        <f t="shared" si="42"/>
        <v>0</v>
      </c>
      <c r="O166" s="58">
        <f>SUM(O167:O169)</f>
        <v>0</v>
      </c>
      <c r="P166" s="21"/>
      <c r="Q166" s="21"/>
      <c r="R166" s="21"/>
      <c r="S166" s="21"/>
      <c r="T166" s="21"/>
      <c r="U166" s="21"/>
      <c r="V166" s="21"/>
      <c r="W166" s="21"/>
      <c r="X166" s="21"/>
      <c r="Y166" s="21"/>
      <c r="Z166" s="21"/>
      <c r="AA166" s="21"/>
      <c r="AB166" s="21"/>
    </row>
    <row r="167" spans="1:28" x14ac:dyDescent="0.25">
      <c r="B167" s="165" t="s">
        <v>56</v>
      </c>
      <c r="C167" s="96">
        <v>0</v>
      </c>
      <c r="D167" s="96">
        <v>0</v>
      </c>
      <c r="E167" s="96">
        <v>0</v>
      </c>
      <c r="F167" s="96">
        <v>0</v>
      </c>
      <c r="G167" s="96">
        <v>0</v>
      </c>
      <c r="H167" s="96">
        <v>0</v>
      </c>
      <c r="I167" s="96">
        <v>0</v>
      </c>
      <c r="J167" s="96">
        <v>0</v>
      </c>
      <c r="K167" s="96">
        <v>0</v>
      </c>
      <c r="L167" s="96">
        <v>0</v>
      </c>
      <c r="M167" s="96">
        <v>0</v>
      </c>
      <c r="N167" s="96">
        <v>0</v>
      </c>
      <c r="O167" s="22">
        <f>SUM(C167:N167)</f>
        <v>0</v>
      </c>
      <c r="P167" s="21"/>
      <c r="Q167" s="21"/>
      <c r="R167" s="21"/>
      <c r="S167" s="21"/>
      <c r="T167" s="21"/>
      <c r="U167" s="21"/>
      <c r="V167" s="21"/>
      <c r="W167" s="21"/>
      <c r="X167" s="21"/>
      <c r="Y167" s="21"/>
      <c r="Z167" s="21"/>
      <c r="AA167" s="21"/>
      <c r="AB167" s="21"/>
    </row>
    <row r="168" spans="1:28" x14ac:dyDescent="0.25">
      <c r="B168" s="165" t="s">
        <v>58</v>
      </c>
      <c r="C168" s="96">
        <v>0</v>
      </c>
      <c r="D168" s="96">
        <v>0</v>
      </c>
      <c r="E168" s="96">
        <v>0</v>
      </c>
      <c r="F168" s="96">
        <v>0</v>
      </c>
      <c r="G168" s="96">
        <v>0</v>
      </c>
      <c r="H168" s="96">
        <v>0</v>
      </c>
      <c r="I168" s="96">
        <v>0</v>
      </c>
      <c r="J168" s="96">
        <v>0</v>
      </c>
      <c r="K168" s="96">
        <v>0</v>
      </c>
      <c r="L168" s="96">
        <v>0</v>
      </c>
      <c r="M168" s="96">
        <v>0</v>
      </c>
      <c r="N168" s="96">
        <v>0</v>
      </c>
      <c r="O168" s="22">
        <f>SUM(C168:N168)</f>
        <v>0</v>
      </c>
      <c r="P168" s="21"/>
      <c r="Q168" s="21"/>
      <c r="R168" s="21"/>
      <c r="S168" s="21"/>
      <c r="T168" s="21"/>
      <c r="U168" s="21"/>
      <c r="V168" s="21"/>
      <c r="W168" s="21"/>
      <c r="X168" s="21"/>
      <c r="Y168" s="21"/>
      <c r="Z168" s="21"/>
      <c r="AA168" s="21"/>
      <c r="AB168" s="21"/>
    </row>
    <row r="169" spans="1:28" x14ac:dyDescent="0.25">
      <c r="B169" s="165" t="s">
        <v>59</v>
      </c>
      <c r="C169" s="96">
        <v>0</v>
      </c>
      <c r="D169" s="96">
        <v>0</v>
      </c>
      <c r="E169" s="96">
        <v>0</v>
      </c>
      <c r="F169" s="96">
        <v>0</v>
      </c>
      <c r="G169" s="96">
        <v>0</v>
      </c>
      <c r="H169" s="96">
        <v>0</v>
      </c>
      <c r="I169" s="96">
        <v>0</v>
      </c>
      <c r="J169" s="96">
        <v>0</v>
      </c>
      <c r="K169" s="96">
        <v>0</v>
      </c>
      <c r="L169" s="96">
        <v>0</v>
      </c>
      <c r="M169" s="96">
        <v>0</v>
      </c>
      <c r="N169" s="96">
        <v>0</v>
      </c>
      <c r="O169" s="22">
        <f>SUM(C169:N169)</f>
        <v>0</v>
      </c>
      <c r="P169" s="21"/>
      <c r="Q169" s="21"/>
      <c r="R169" s="21"/>
      <c r="S169" s="21"/>
      <c r="T169" s="21"/>
      <c r="U169" s="21"/>
      <c r="V169" s="21"/>
      <c r="W169" s="21"/>
      <c r="X169" s="21"/>
      <c r="Y169" s="21"/>
      <c r="Z169" s="21"/>
      <c r="AA169" s="21"/>
      <c r="AB169" s="21"/>
    </row>
    <row r="170" spans="1:28" x14ac:dyDescent="0.25">
      <c r="B170" s="169" t="s">
        <v>28</v>
      </c>
      <c r="C170" s="100">
        <f t="shared" ref="C170:O170" si="43">SUM(C171:C173)</f>
        <v>0</v>
      </c>
      <c r="D170" s="100">
        <f t="shared" si="43"/>
        <v>0</v>
      </c>
      <c r="E170" s="29">
        <f t="shared" si="43"/>
        <v>0</v>
      </c>
      <c r="F170" s="29">
        <f t="shared" si="43"/>
        <v>0</v>
      </c>
      <c r="G170" s="29">
        <f t="shared" si="43"/>
        <v>0</v>
      </c>
      <c r="H170" s="29">
        <f t="shared" si="43"/>
        <v>0</v>
      </c>
      <c r="I170" s="29">
        <f t="shared" si="43"/>
        <v>0</v>
      </c>
      <c r="J170" s="29">
        <f t="shared" si="43"/>
        <v>0</v>
      </c>
      <c r="K170" s="29">
        <f t="shared" si="43"/>
        <v>0</v>
      </c>
      <c r="L170" s="29">
        <f t="shared" si="43"/>
        <v>0</v>
      </c>
      <c r="M170" s="29">
        <f t="shared" si="43"/>
        <v>0</v>
      </c>
      <c r="N170" s="29">
        <f t="shared" si="43"/>
        <v>0</v>
      </c>
      <c r="O170" s="29">
        <f t="shared" si="43"/>
        <v>0</v>
      </c>
      <c r="P170" s="21"/>
      <c r="Q170" s="21"/>
      <c r="R170" s="21"/>
      <c r="S170" s="21"/>
      <c r="T170" s="21"/>
      <c r="U170" s="21"/>
      <c r="V170" s="21"/>
      <c r="W170" s="21"/>
      <c r="X170" s="21"/>
      <c r="Y170" s="21"/>
      <c r="Z170" s="21"/>
      <c r="AA170" s="21"/>
      <c r="AB170" s="21"/>
    </row>
    <row r="171" spans="1:28" x14ac:dyDescent="0.25">
      <c r="B171" s="165" t="s">
        <v>56</v>
      </c>
      <c r="C171" s="96">
        <v>0</v>
      </c>
      <c r="D171" s="96">
        <v>0</v>
      </c>
      <c r="E171" s="96">
        <v>0</v>
      </c>
      <c r="F171" s="96">
        <v>0</v>
      </c>
      <c r="G171" s="96">
        <v>0</v>
      </c>
      <c r="H171" s="96">
        <v>0</v>
      </c>
      <c r="I171" s="96">
        <v>0</v>
      </c>
      <c r="J171" s="96">
        <v>0</v>
      </c>
      <c r="K171" s="96">
        <v>0</v>
      </c>
      <c r="L171" s="96">
        <v>0</v>
      </c>
      <c r="M171" s="96">
        <v>0</v>
      </c>
      <c r="N171" s="96">
        <v>0</v>
      </c>
      <c r="O171" s="22">
        <f>SUM(C171:N171)</f>
        <v>0</v>
      </c>
      <c r="P171" s="21"/>
      <c r="Q171" s="21"/>
      <c r="R171" s="21"/>
      <c r="S171" s="21"/>
      <c r="T171" s="21"/>
      <c r="U171" s="21"/>
      <c r="V171" s="21"/>
      <c r="W171" s="21"/>
      <c r="X171" s="21"/>
      <c r="Y171" s="21"/>
      <c r="Z171" s="21"/>
      <c r="AA171" s="21"/>
      <c r="AB171" s="21"/>
    </row>
    <row r="172" spans="1:28" x14ac:dyDescent="0.25">
      <c r="B172" s="165" t="s">
        <v>58</v>
      </c>
      <c r="C172" s="96">
        <v>0</v>
      </c>
      <c r="D172" s="96">
        <v>0</v>
      </c>
      <c r="E172" s="96">
        <v>0</v>
      </c>
      <c r="F172" s="96">
        <v>0</v>
      </c>
      <c r="G172" s="96">
        <v>0</v>
      </c>
      <c r="H172" s="96">
        <v>0</v>
      </c>
      <c r="I172" s="96">
        <v>0</v>
      </c>
      <c r="J172" s="96">
        <v>0</v>
      </c>
      <c r="K172" s="96">
        <v>0</v>
      </c>
      <c r="L172" s="96">
        <v>0</v>
      </c>
      <c r="M172" s="96">
        <v>0</v>
      </c>
      <c r="N172" s="96">
        <v>0</v>
      </c>
      <c r="O172" s="22">
        <f>SUM(C172:N172)</f>
        <v>0</v>
      </c>
      <c r="P172" s="21"/>
      <c r="Q172" s="21"/>
      <c r="R172" s="21"/>
      <c r="S172" s="21"/>
      <c r="T172" s="21"/>
      <c r="U172" s="21"/>
      <c r="V172" s="21"/>
      <c r="W172" s="21"/>
      <c r="X172" s="21"/>
      <c r="Y172" s="21"/>
      <c r="Z172" s="21"/>
      <c r="AA172" s="21"/>
      <c r="AB172" s="21"/>
    </row>
    <row r="173" spans="1:28" x14ac:dyDescent="0.25">
      <c r="B173" s="165" t="s">
        <v>59</v>
      </c>
      <c r="C173" s="96">
        <v>0</v>
      </c>
      <c r="D173" s="96">
        <v>0</v>
      </c>
      <c r="E173" s="96">
        <v>0</v>
      </c>
      <c r="F173" s="96">
        <v>0</v>
      </c>
      <c r="G173" s="96">
        <v>0</v>
      </c>
      <c r="H173" s="96">
        <v>0</v>
      </c>
      <c r="I173" s="96">
        <v>0</v>
      </c>
      <c r="J173" s="96">
        <v>0</v>
      </c>
      <c r="K173" s="96">
        <v>0</v>
      </c>
      <c r="L173" s="96">
        <v>0</v>
      </c>
      <c r="M173" s="96">
        <v>0</v>
      </c>
      <c r="N173" s="96">
        <v>0</v>
      </c>
      <c r="O173" s="22">
        <f>SUM(C173:N173)</f>
        <v>0</v>
      </c>
      <c r="P173" s="21"/>
      <c r="Q173" s="21"/>
      <c r="R173" s="21"/>
      <c r="S173" s="21"/>
      <c r="T173" s="21"/>
      <c r="U173" s="21"/>
      <c r="V173" s="21"/>
      <c r="W173" s="21"/>
      <c r="X173" s="21"/>
      <c r="Y173" s="21"/>
      <c r="Z173" s="21"/>
      <c r="AA173" s="21"/>
      <c r="AB173" s="21"/>
    </row>
    <row r="174" spans="1:28" x14ac:dyDescent="0.25">
      <c r="B174" s="165"/>
      <c r="C174" s="96"/>
      <c r="D174" s="96"/>
      <c r="E174" s="96"/>
      <c r="F174" s="96"/>
      <c r="G174" s="96"/>
      <c r="H174" s="96"/>
      <c r="I174" s="96"/>
      <c r="J174" s="96"/>
      <c r="K174" s="96"/>
      <c r="L174" s="96"/>
      <c r="M174" s="96"/>
      <c r="N174" s="96"/>
      <c r="O174" s="38"/>
      <c r="P174" s="21"/>
      <c r="Q174" s="21"/>
      <c r="R174" s="21"/>
      <c r="S174" s="21"/>
      <c r="T174" s="21"/>
      <c r="U174" s="21"/>
      <c r="V174" s="21"/>
      <c r="W174" s="21"/>
      <c r="X174" s="21"/>
      <c r="Y174" s="21"/>
      <c r="Z174" s="21"/>
      <c r="AA174" s="21"/>
      <c r="AB174" s="21"/>
    </row>
    <row r="175" spans="1:28" ht="15.75" thickBot="1" x14ac:dyDescent="0.3">
      <c r="B175" s="180" t="s">
        <v>76</v>
      </c>
      <c r="C175" s="181">
        <f>+C176+C180+C184</f>
        <v>0.12070796</v>
      </c>
      <c r="D175" s="181">
        <f t="shared" ref="D175:N175" si="44">+D176+D180</f>
        <v>8.9377220000000007E-2</v>
      </c>
      <c r="E175" s="181">
        <f t="shared" si="44"/>
        <v>4.5071889999999996E-2</v>
      </c>
      <c r="F175" s="181">
        <f t="shared" si="44"/>
        <v>8.7263880000000002E-2</v>
      </c>
      <c r="G175" s="181">
        <f t="shared" si="44"/>
        <v>0.12886533999999999</v>
      </c>
      <c r="H175" s="181">
        <f t="shared" si="44"/>
        <v>0.11390813000000001</v>
      </c>
      <c r="I175" s="181">
        <f>+I176+I180</f>
        <v>0.18908663000000001</v>
      </c>
      <c r="J175" s="181">
        <f t="shared" si="44"/>
        <v>0.11286035</v>
      </c>
      <c r="K175" s="181">
        <f t="shared" si="44"/>
        <v>0</v>
      </c>
      <c r="L175" s="181">
        <f t="shared" si="44"/>
        <v>0</v>
      </c>
      <c r="M175" s="181">
        <f t="shared" si="44"/>
        <v>0</v>
      </c>
      <c r="N175" s="181">
        <f t="shared" si="44"/>
        <v>0</v>
      </c>
      <c r="O175" s="59">
        <f>+O176+O180</f>
        <v>0.88714139999999997</v>
      </c>
      <c r="P175" s="21"/>
      <c r="Q175" s="21"/>
      <c r="R175" s="21"/>
      <c r="S175" s="21"/>
      <c r="T175" s="21"/>
      <c r="U175" s="21"/>
      <c r="V175" s="21"/>
      <c r="W175" s="21"/>
      <c r="X175" s="21"/>
      <c r="Y175" s="21"/>
      <c r="Z175" s="21"/>
      <c r="AA175" s="21"/>
      <c r="AB175" s="21"/>
    </row>
    <row r="176" spans="1:28" ht="15.75" thickTop="1" x14ac:dyDescent="0.25">
      <c r="B176" s="182" t="s">
        <v>25</v>
      </c>
      <c r="C176" s="183">
        <f>SUM(C177:C179)</f>
        <v>0.12070796</v>
      </c>
      <c r="D176" s="183">
        <f t="shared" ref="D176:N176" si="45">SUM(D177:D179)</f>
        <v>8.9377220000000007E-2</v>
      </c>
      <c r="E176" s="183">
        <f t="shared" si="45"/>
        <v>4.5071889999999996E-2</v>
      </c>
      <c r="F176" s="183">
        <f t="shared" si="45"/>
        <v>8.7263880000000002E-2</v>
      </c>
      <c r="G176" s="183">
        <f t="shared" si="45"/>
        <v>0.12886533999999999</v>
      </c>
      <c r="H176" s="183">
        <f t="shared" si="45"/>
        <v>0.11390813000000001</v>
      </c>
      <c r="I176" s="183">
        <f>SUM(I177:I179)</f>
        <v>0.18908663000000001</v>
      </c>
      <c r="J176" s="183">
        <f t="shared" si="45"/>
        <v>0.11286035</v>
      </c>
      <c r="K176" s="183">
        <f t="shared" si="45"/>
        <v>0</v>
      </c>
      <c r="L176" s="183">
        <f t="shared" si="45"/>
        <v>0</v>
      </c>
      <c r="M176" s="183">
        <f t="shared" si="45"/>
        <v>0</v>
      </c>
      <c r="N176" s="183">
        <f t="shared" si="45"/>
        <v>0</v>
      </c>
      <c r="O176" s="60">
        <f>SUM(O177:O179)</f>
        <v>0.88714139999999997</v>
      </c>
      <c r="P176" s="21"/>
      <c r="Q176" s="21"/>
      <c r="R176" s="21"/>
      <c r="S176" s="21"/>
      <c r="T176" s="21"/>
      <c r="U176" s="21"/>
      <c r="V176" s="21"/>
      <c r="W176" s="21"/>
      <c r="X176" s="21"/>
      <c r="Y176" s="21"/>
      <c r="Z176" s="21"/>
      <c r="AA176" s="21"/>
      <c r="AB176" s="21"/>
    </row>
    <row r="177" spans="1:28" x14ac:dyDescent="0.25">
      <c r="A177" s="39" t="s">
        <v>77</v>
      </c>
      <c r="B177" s="165" t="s">
        <v>56</v>
      </c>
      <c r="C177" s="123">
        <f>0.06527541+0.05543255</f>
        <v>0.12070796</v>
      </c>
      <c r="D177" s="123">
        <v>8.9377220000000007E-2</v>
      </c>
      <c r="E177" s="96">
        <v>4.5071889999999996E-2</v>
      </c>
      <c r="F177" s="96">
        <v>8.7263880000000002E-2</v>
      </c>
      <c r="G177" s="96">
        <v>0.12886533999999999</v>
      </c>
      <c r="H177" s="96">
        <v>0.11390813000000001</v>
      </c>
      <c r="I177" s="96">
        <v>0.18908663000000001</v>
      </c>
      <c r="J177" s="96">
        <v>0.11286035</v>
      </c>
      <c r="K177" s="96">
        <v>0</v>
      </c>
      <c r="L177" s="96">
        <v>0</v>
      </c>
      <c r="M177" s="96">
        <v>0</v>
      </c>
      <c r="N177" s="96">
        <v>0</v>
      </c>
      <c r="O177" s="22">
        <f t="shared" ref="O177:O187" si="46">SUM(C177:N177)</f>
        <v>0.88714139999999997</v>
      </c>
      <c r="P177" s="21"/>
      <c r="Q177" s="21"/>
      <c r="R177" s="21"/>
      <c r="S177" s="21"/>
      <c r="T177" s="21"/>
      <c r="U177" s="21"/>
      <c r="V177" s="21"/>
      <c r="W177" s="21"/>
      <c r="X177" s="21"/>
      <c r="Y177" s="21"/>
      <c r="Z177" s="21"/>
      <c r="AA177" s="21"/>
      <c r="AB177" s="21"/>
    </row>
    <row r="178" spans="1:28" x14ac:dyDescent="0.25">
      <c r="B178" s="165" t="s">
        <v>58</v>
      </c>
      <c r="C178" s="123">
        <v>0</v>
      </c>
      <c r="D178" s="96">
        <v>0</v>
      </c>
      <c r="E178" s="96">
        <v>0</v>
      </c>
      <c r="F178" s="96">
        <v>0</v>
      </c>
      <c r="G178" s="96">
        <v>0</v>
      </c>
      <c r="H178" s="96">
        <v>0</v>
      </c>
      <c r="I178" s="96">
        <v>0</v>
      </c>
      <c r="J178" s="96">
        <v>0</v>
      </c>
      <c r="K178" s="96">
        <v>0</v>
      </c>
      <c r="L178" s="96">
        <v>0</v>
      </c>
      <c r="M178" s="96">
        <v>0</v>
      </c>
      <c r="N178" s="96">
        <v>0</v>
      </c>
      <c r="O178" s="22">
        <f t="shared" si="46"/>
        <v>0</v>
      </c>
      <c r="P178" s="21"/>
      <c r="Q178" s="21"/>
      <c r="R178" s="21"/>
      <c r="S178" s="21"/>
      <c r="T178" s="21"/>
      <c r="U178" s="21"/>
      <c r="V178" s="21"/>
      <c r="W178" s="21"/>
      <c r="X178" s="21"/>
      <c r="Y178" s="21"/>
      <c r="Z178" s="21"/>
      <c r="AA178" s="21"/>
      <c r="AB178" s="21"/>
    </row>
    <row r="179" spans="1:28" x14ac:dyDescent="0.25">
      <c r="B179" s="165" t="s">
        <v>59</v>
      </c>
      <c r="C179" s="96">
        <v>0</v>
      </c>
      <c r="D179" s="96">
        <v>0</v>
      </c>
      <c r="E179" s="96">
        <v>0</v>
      </c>
      <c r="F179" s="96">
        <v>0</v>
      </c>
      <c r="G179" s="96">
        <v>0</v>
      </c>
      <c r="H179" s="96">
        <v>0</v>
      </c>
      <c r="I179" s="96">
        <v>0</v>
      </c>
      <c r="J179" s="96">
        <v>0</v>
      </c>
      <c r="K179" s="96">
        <v>0</v>
      </c>
      <c r="L179" s="96">
        <v>0</v>
      </c>
      <c r="M179" s="96">
        <v>0</v>
      </c>
      <c r="N179" s="96">
        <v>0</v>
      </c>
      <c r="O179" s="22">
        <f t="shared" si="46"/>
        <v>0</v>
      </c>
      <c r="P179" s="21"/>
      <c r="Q179" s="21"/>
      <c r="R179" s="21"/>
      <c r="S179" s="21"/>
      <c r="T179" s="21"/>
      <c r="U179" s="21"/>
      <c r="V179" s="21"/>
      <c r="W179" s="21"/>
      <c r="X179" s="21"/>
      <c r="Y179" s="21"/>
      <c r="Z179" s="21"/>
      <c r="AA179" s="21"/>
      <c r="AB179" s="21"/>
    </row>
    <row r="180" spans="1:28" x14ac:dyDescent="0.25">
      <c r="B180" s="169" t="s">
        <v>75</v>
      </c>
      <c r="C180" s="100">
        <f t="shared" ref="C180:O180" si="47">SUM(C181:C183)</f>
        <v>0</v>
      </c>
      <c r="D180" s="100">
        <f t="shared" si="47"/>
        <v>0</v>
      </c>
      <c r="E180" s="29">
        <f t="shared" si="47"/>
        <v>0</v>
      </c>
      <c r="F180" s="29">
        <f t="shared" si="47"/>
        <v>0</v>
      </c>
      <c r="G180" s="29">
        <f t="shared" si="47"/>
        <v>0</v>
      </c>
      <c r="H180" s="29">
        <f t="shared" si="47"/>
        <v>0</v>
      </c>
      <c r="I180" s="29">
        <f t="shared" si="47"/>
        <v>0</v>
      </c>
      <c r="J180" s="29">
        <f t="shared" si="47"/>
        <v>0</v>
      </c>
      <c r="K180" s="29">
        <f t="shared" si="47"/>
        <v>0</v>
      </c>
      <c r="L180" s="29">
        <f t="shared" si="47"/>
        <v>0</v>
      </c>
      <c r="M180" s="29">
        <f t="shared" si="47"/>
        <v>0</v>
      </c>
      <c r="N180" s="100">
        <f t="shared" si="47"/>
        <v>0</v>
      </c>
      <c r="O180" s="58">
        <f t="shared" si="47"/>
        <v>0</v>
      </c>
      <c r="P180" s="21"/>
      <c r="Q180" s="21"/>
      <c r="R180" s="21"/>
      <c r="S180" s="21"/>
      <c r="T180" s="21"/>
      <c r="U180" s="21"/>
      <c r="V180" s="21"/>
      <c r="W180" s="21"/>
      <c r="X180" s="21"/>
      <c r="Y180" s="21"/>
      <c r="Z180" s="21"/>
      <c r="AA180" s="21"/>
      <c r="AB180" s="21"/>
    </row>
    <row r="181" spans="1:28" x14ac:dyDescent="0.25">
      <c r="B181" s="165" t="s">
        <v>56</v>
      </c>
      <c r="C181" s="96">
        <v>0</v>
      </c>
      <c r="D181" s="96">
        <v>0</v>
      </c>
      <c r="E181" s="96">
        <v>0</v>
      </c>
      <c r="F181" s="96">
        <v>0</v>
      </c>
      <c r="G181" s="96">
        <v>0</v>
      </c>
      <c r="H181" s="96">
        <v>0</v>
      </c>
      <c r="I181" s="96">
        <v>0</v>
      </c>
      <c r="J181" s="96">
        <v>0</v>
      </c>
      <c r="K181" s="96">
        <v>0</v>
      </c>
      <c r="L181" s="96">
        <v>0</v>
      </c>
      <c r="M181" s="96">
        <v>0</v>
      </c>
      <c r="N181" s="96">
        <v>0</v>
      </c>
      <c r="O181" s="22">
        <f t="shared" si="46"/>
        <v>0</v>
      </c>
      <c r="P181" s="21"/>
      <c r="Q181" s="21"/>
      <c r="R181" s="21"/>
      <c r="S181" s="21"/>
      <c r="T181" s="21"/>
      <c r="U181" s="21"/>
      <c r="V181" s="21"/>
      <c r="W181" s="21"/>
      <c r="X181" s="21"/>
      <c r="Y181" s="21"/>
      <c r="Z181" s="21"/>
      <c r="AA181" s="21"/>
      <c r="AB181" s="21"/>
    </row>
    <row r="182" spans="1:28" x14ac:dyDescent="0.25">
      <c r="B182" s="165" t="s">
        <v>58</v>
      </c>
      <c r="C182" s="96">
        <v>0</v>
      </c>
      <c r="D182" s="96">
        <v>0</v>
      </c>
      <c r="E182" s="96">
        <v>0</v>
      </c>
      <c r="F182" s="96">
        <v>0</v>
      </c>
      <c r="G182" s="96">
        <v>0</v>
      </c>
      <c r="H182" s="96">
        <v>0</v>
      </c>
      <c r="I182" s="96">
        <v>0</v>
      </c>
      <c r="J182" s="96">
        <v>0</v>
      </c>
      <c r="K182" s="96">
        <v>0</v>
      </c>
      <c r="L182" s="96">
        <v>0</v>
      </c>
      <c r="M182" s="96">
        <v>0</v>
      </c>
      <c r="N182" s="96">
        <v>0</v>
      </c>
      <c r="O182" s="22">
        <f t="shared" si="46"/>
        <v>0</v>
      </c>
      <c r="P182" s="21"/>
      <c r="Q182" s="21"/>
      <c r="R182" s="21"/>
      <c r="S182" s="21"/>
      <c r="T182" s="21"/>
      <c r="U182" s="21"/>
      <c r="V182" s="21"/>
      <c r="W182" s="21"/>
      <c r="X182" s="21"/>
      <c r="Y182" s="21"/>
      <c r="Z182" s="21"/>
      <c r="AA182" s="21"/>
      <c r="AB182" s="21"/>
    </row>
    <row r="183" spans="1:28" x14ac:dyDescent="0.25">
      <c r="B183" s="165" t="s">
        <v>59</v>
      </c>
      <c r="C183" s="96">
        <v>0</v>
      </c>
      <c r="D183" s="96">
        <v>0</v>
      </c>
      <c r="E183" s="96">
        <v>0</v>
      </c>
      <c r="F183" s="96">
        <v>0</v>
      </c>
      <c r="G183" s="96">
        <v>0</v>
      </c>
      <c r="H183" s="96">
        <v>0</v>
      </c>
      <c r="I183" s="96">
        <v>0</v>
      </c>
      <c r="J183" s="96">
        <v>0</v>
      </c>
      <c r="K183" s="96">
        <v>0</v>
      </c>
      <c r="L183" s="96">
        <v>0</v>
      </c>
      <c r="M183" s="96">
        <v>0</v>
      </c>
      <c r="N183" s="96">
        <v>0</v>
      </c>
      <c r="O183" s="22">
        <f t="shared" si="46"/>
        <v>0</v>
      </c>
      <c r="P183" s="21"/>
      <c r="Q183" s="21"/>
      <c r="R183" s="21"/>
      <c r="S183" s="21"/>
      <c r="T183" s="21"/>
      <c r="U183" s="21"/>
      <c r="V183" s="21"/>
      <c r="W183" s="21"/>
      <c r="X183" s="21"/>
      <c r="Y183" s="21"/>
      <c r="Z183" s="21"/>
      <c r="AA183" s="21"/>
      <c r="AB183" s="21"/>
    </row>
    <row r="184" spans="1:28" x14ac:dyDescent="0.25">
      <c r="B184" s="169" t="s">
        <v>71</v>
      </c>
      <c r="C184" s="100">
        <f t="shared" ref="C184:O184" si="48">SUM(C185:C187)</f>
        <v>0</v>
      </c>
      <c r="D184" s="100">
        <f t="shared" si="48"/>
        <v>0</v>
      </c>
      <c r="E184" s="29">
        <f t="shared" si="48"/>
        <v>0</v>
      </c>
      <c r="F184" s="29">
        <f t="shared" si="48"/>
        <v>0</v>
      </c>
      <c r="G184" s="29">
        <f t="shared" si="48"/>
        <v>0</v>
      </c>
      <c r="H184" s="29">
        <f t="shared" si="48"/>
        <v>0</v>
      </c>
      <c r="I184" s="29">
        <f t="shared" si="48"/>
        <v>0</v>
      </c>
      <c r="J184" s="29">
        <f t="shared" si="48"/>
        <v>0</v>
      </c>
      <c r="K184" s="29">
        <f t="shared" si="48"/>
        <v>0</v>
      </c>
      <c r="L184" s="29">
        <f t="shared" si="48"/>
        <v>0</v>
      </c>
      <c r="M184" s="29">
        <f t="shared" si="48"/>
        <v>0</v>
      </c>
      <c r="N184" s="100">
        <f t="shared" si="48"/>
        <v>0</v>
      </c>
      <c r="O184" s="58">
        <f t="shared" si="48"/>
        <v>0</v>
      </c>
      <c r="P184" s="21"/>
      <c r="Q184" s="21"/>
      <c r="R184" s="21"/>
      <c r="S184" s="21"/>
      <c r="T184" s="21"/>
      <c r="U184" s="21"/>
      <c r="V184" s="21"/>
      <c r="W184" s="21"/>
      <c r="X184" s="21"/>
      <c r="Y184" s="21"/>
      <c r="Z184" s="21"/>
      <c r="AA184" s="21"/>
      <c r="AB184" s="21"/>
    </row>
    <row r="185" spans="1:28" x14ac:dyDescent="0.25">
      <c r="B185" s="165" t="s">
        <v>56</v>
      </c>
      <c r="C185" s="96">
        <v>0</v>
      </c>
      <c r="D185" s="96">
        <v>0</v>
      </c>
      <c r="E185" s="96">
        <v>0</v>
      </c>
      <c r="F185" s="96">
        <v>0</v>
      </c>
      <c r="G185" s="96">
        <v>0</v>
      </c>
      <c r="H185" s="96">
        <v>0</v>
      </c>
      <c r="I185" s="96">
        <v>0</v>
      </c>
      <c r="J185" s="96">
        <v>0</v>
      </c>
      <c r="K185" s="96">
        <v>0</v>
      </c>
      <c r="L185" s="96">
        <v>0</v>
      </c>
      <c r="M185" s="96">
        <v>0</v>
      </c>
      <c r="N185" s="96">
        <v>0</v>
      </c>
      <c r="O185" s="22">
        <f t="shared" si="46"/>
        <v>0</v>
      </c>
      <c r="P185" s="21"/>
      <c r="Q185" s="21"/>
      <c r="R185" s="21"/>
      <c r="S185" s="21"/>
      <c r="T185" s="21"/>
      <c r="U185" s="21"/>
      <c r="V185" s="21"/>
      <c r="W185" s="21"/>
      <c r="X185" s="21"/>
      <c r="Y185" s="21"/>
      <c r="Z185" s="21"/>
      <c r="AA185" s="21"/>
      <c r="AB185" s="21"/>
    </row>
    <row r="186" spans="1:28" x14ac:dyDescent="0.25">
      <c r="B186" s="165" t="s">
        <v>58</v>
      </c>
      <c r="C186" s="96">
        <v>0</v>
      </c>
      <c r="D186" s="96">
        <v>0</v>
      </c>
      <c r="E186" s="96">
        <v>0</v>
      </c>
      <c r="F186" s="96">
        <v>0</v>
      </c>
      <c r="G186" s="96">
        <v>0</v>
      </c>
      <c r="H186" s="96">
        <v>0</v>
      </c>
      <c r="I186" s="96">
        <v>0</v>
      </c>
      <c r="J186" s="96">
        <v>0</v>
      </c>
      <c r="K186" s="96">
        <v>0</v>
      </c>
      <c r="L186" s="96">
        <v>0</v>
      </c>
      <c r="M186" s="96">
        <v>0</v>
      </c>
      <c r="N186" s="96">
        <v>0</v>
      </c>
      <c r="O186" s="22">
        <f t="shared" si="46"/>
        <v>0</v>
      </c>
      <c r="P186" s="21"/>
      <c r="Q186" s="21"/>
      <c r="R186" s="21"/>
      <c r="S186" s="21"/>
      <c r="T186" s="21"/>
      <c r="U186" s="21"/>
      <c r="V186" s="21"/>
      <c r="W186" s="21"/>
      <c r="X186" s="21"/>
      <c r="Y186" s="21"/>
      <c r="Z186" s="21"/>
      <c r="AA186" s="21"/>
      <c r="AB186" s="21"/>
    </row>
    <row r="187" spans="1:28" x14ac:dyDescent="0.25">
      <c r="B187" s="165" t="s">
        <v>59</v>
      </c>
      <c r="C187" s="96">
        <v>0</v>
      </c>
      <c r="D187" s="96">
        <v>0</v>
      </c>
      <c r="E187" s="96">
        <v>0</v>
      </c>
      <c r="F187" s="96">
        <v>0</v>
      </c>
      <c r="G187" s="96">
        <v>0</v>
      </c>
      <c r="H187" s="96">
        <v>0</v>
      </c>
      <c r="I187" s="96">
        <v>0</v>
      </c>
      <c r="J187" s="96">
        <v>0</v>
      </c>
      <c r="K187" s="96">
        <v>0</v>
      </c>
      <c r="L187" s="96">
        <v>0</v>
      </c>
      <c r="M187" s="96">
        <v>0</v>
      </c>
      <c r="N187" s="96">
        <v>0</v>
      </c>
      <c r="O187" s="22">
        <f t="shared" si="46"/>
        <v>0</v>
      </c>
      <c r="P187" s="21"/>
      <c r="Q187" s="21"/>
      <c r="R187" s="21"/>
      <c r="S187" s="21"/>
      <c r="T187" s="21"/>
      <c r="U187" s="21"/>
      <c r="V187" s="21"/>
      <c r="W187" s="21"/>
      <c r="X187" s="21"/>
      <c r="Y187" s="21"/>
      <c r="Z187" s="21"/>
      <c r="AA187" s="21"/>
      <c r="AB187" s="21"/>
    </row>
    <row r="188" spans="1:28" x14ac:dyDescent="0.25">
      <c r="B188" s="165"/>
      <c r="C188" s="133"/>
      <c r="D188" s="133"/>
      <c r="E188" s="133"/>
      <c r="F188" s="133"/>
      <c r="G188" s="133"/>
      <c r="H188" s="133"/>
      <c r="I188" s="133"/>
      <c r="J188" s="133"/>
      <c r="K188" s="133"/>
      <c r="L188" s="133"/>
      <c r="M188" s="133"/>
      <c r="N188" s="133"/>
      <c r="O188" s="61"/>
      <c r="P188" s="21"/>
      <c r="Q188" s="21"/>
      <c r="R188" s="21"/>
      <c r="S188" s="21"/>
      <c r="T188" s="21"/>
      <c r="U188" s="21"/>
      <c r="V188" s="21"/>
      <c r="W188" s="21"/>
      <c r="X188" s="21"/>
      <c r="Y188" s="21"/>
      <c r="Z188" s="21"/>
      <c r="AA188" s="21"/>
      <c r="AB188" s="21"/>
    </row>
    <row r="189" spans="1:28" s="24" customFormat="1" ht="15.75" thickBot="1" x14ac:dyDescent="0.3">
      <c r="A189" s="16"/>
      <c r="B189" s="169" t="s">
        <v>78</v>
      </c>
      <c r="C189" s="100">
        <f>+C190+C194+C198</f>
        <v>20.91108455928611</v>
      </c>
      <c r="D189" s="100">
        <f t="shared" ref="D189:N189" si="49">+D190+D194</f>
        <v>21.03179251928611</v>
      </c>
      <c r="E189" s="29">
        <f t="shared" si="49"/>
        <v>21.065737189286111</v>
      </c>
      <c r="F189" s="29">
        <f>+F190+F194</f>
        <v>21.11080907928611</v>
      </c>
      <c r="G189" s="29">
        <f t="shared" si="49"/>
        <v>21.198072959286108</v>
      </c>
      <c r="H189" s="29">
        <f t="shared" si="49"/>
        <v>21.326938299286109</v>
      </c>
      <c r="I189" s="29">
        <f t="shared" si="49"/>
        <v>21.440846429286111</v>
      </c>
      <c r="J189" s="29">
        <f t="shared" si="49"/>
        <v>21.62993305928611</v>
      </c>
      <c r="K189" s="29">
        <f t="shared" si="49"/>
        <v>0</v>
      </c>
      <c r="L189" s="29">
        <f t="shared" si="49"/>
        <v>0</v>
      </c>
      <c r="M189" s="29">
        <f t="shared" si="49"/>
        <v>0</v>
      </c>
      <c r="N189" s="29">
        <f t="shared" si="49"/>
        <v>0</v>
      </c>
      <c r="O189" s="51"/>
      <c r="P189" s="21"/>
      <c r="Q189" s="21"/>
      <c r="R189" s="21"/>
      <c r="S189" s="21"/>
      <c r="T189" s="21"/>
      <c r="U189" s="21"/>
      <c r="V189" s="21"/>
      <c r="W189" s="21"/>
      <c r="X189" s="21"/>
      <c r="Y189" s="21"/>
      <c r="Z189" s="21"/>
      <c r="AA189" s="21"/>
      <c r="AB189" s="21"/>
    </row>
    <row r="190" spans="1:28" s="24" customFormat="1" ht="15.75" thickTop="1" x14ac:dyDescent="0.25">
      <c r="A190" s="16"/>
      <c r="B190" s="169" t="s">
        <v>25</v>
      </c>
      <c r="C190" s="100">
        <f t="shared" ref="C190:N190" si="50">SUM(C191:C193)</f>
        <v>13.598277080000001</v>
      </c>
      <c r="D190" s="100">
        <f t="shared" si="50"/>
        <v>13.718985040000002</v>
      </c>
      <c r="E190" s="29">
        <f t="shared" si="50"/>
        <v>13.75292971</v>
      </c>
      <c r="F190" s="29">
        <f>SUM(F191:F193)</f>
        <v>13.798001599999999</v>
      </c>
      <c r="G190" s="29">
        <f t="shared" si="50"/>
        <v>13.885265479999999</v>
      </c>
      <c r="H190" s="29">
        <f t="shared" si="50"/>
        <v>14.01413082</v>
      </c>
      <c r="I190" s="29">
        <f t="shared" si="50"/>
        <v>14.128038950000001</v>
      </c>
      <c r="J190" s="29">
        <f t="shared" si="50"/>
        <v>14.317125580000001</v>
      </c>
      <c r="K190" s="29">
        <f t="shared" si="50"/>
        <v>0</v>
      </c>
      <c r="L190" s="29">
        <f t="shared" si="50"/>
        <v>0</v>
      </c>
      <c r="M190" s="29">
        <f t="shared" si="50"/>
        <v>0</v>
      </c>
      <c r="N190" s="29">
        <f t="shared" si="50"/>
        <v>0</v>
      </c>
      <c r="O190" s="42"/>
      <c r="P190" s="21"/>
      <c r="Q190" s="21"/>
      <c r="R190" s="21"/>
      <c r="S190" s="21"/>
      <c r="T190" s="21"/>
      <c r="U190" s="21"/>
      <c r="V190" s="21"/>
      <c r="W190" s="21"/>
      <c r="X190" s="21"/>
      <c r="Y190" s="21"/>
      <c r="Z190" s="21"/>
      <c r="AA190" s="21"/>
      <c r="AB190" s="21"/>
    </row>
    <row r="191" spans="1:28" s="24" customFormat="1" x14ac:dyDescent="0.25">
      <c r="A191" s="16"/>
      <c r="B191" s="165" t="s">
        <v>56</v>
      </c>
      <c r="C191" s="123">
        <v>13.598277080000001</v>
      </c>
      <c r="D191" s="96">
        <f>C275</f>
        <v>13.718985040000002</v>
      </c>
      <c r="E191" s="96">
        <f>D275</f>
        <v>13.75292971</v>
      </c>
      <c r="F191" s="96">
        <f>E275</f>
        <v>13.798001599999999</v>
      </c>
      <c r="G191" s="96">
        <f>F275</f>
        <v>13.885265479999999</v>
      </c>
      <c r="H191" s="96">
        <f>G275</f>
        <v>14.01413082</v>
      </c>
      <c r="I191" s="96">
        <f t="shared" ref="I191:N191" si="51">H275</f>
        <v>14.128038950000001</v>
      </c>
      <c r="J191" s="96">
        <f t="shared" si="51"/>
        <v>14.317125580000001</v>
      </c>
      <c r="K191" s="96">
        <v>0</v>
      </c>
      <c r="L191" s="96">
        <f t="shared" si="51"/>
        <v>0</v>
      </c>
      <c r="M191" s="96">
        <f t="shared" si="51"/>
        <v>0</v>
      </c>
      <c r="N191" s="96">
        <f t="shared" si="51"/>
        <v>0</v>
      </c>
      <c r="O191" s="22"/>
      <c r="P191" s="21"/>
      <c r="Q191" s="21"/>
      <c r="R191" s="21"/>
      <c r="S191" s="21"/>
      <c r="T191" s="21"/>
      <c r="U191" s="21"/>
      <c r="V191" s="21"/>
      <c r="W191" s="21"/>
      <c r="X191" s="21"/>
      <c r="Y191" s="21"/>
      <c r="Z191" s="21"/>
      <c r="AA191" s="21"/>
      <c r="AB191" s="21"/>
    </row>
    <row r="192" spans="1:28" s="24" customFormat="1" x14ac:dyDescent="0.25">
      <c r="A192" s="16"/>
      <c r="B192" s="165" t="s">
        <v>58</v>
      </c>
      <c r="C192" s="96">
        <v>0</v>
      </c>
      <c r="D192" s="96">
        <f t="shared" ref="D192:N193" si="52">C276</f>
        <v>0</v>
      </c>
      <c r="E192" s="96">
        <f t="shared" si="52"/>
        <v>0</v>
      </c>
      <c r="F192" s="96">
        <v>0</v>
      </c>
      <c r="G192" s="96">
        <v>0</v>
      </c>
      <c r="H192" s="96">
        <f t="shared" si="52"/>
        <v>0</v>
      </c>
      <c r="I192" s="96">
        <f t="shared" si="52"/>
        <v>0</v>
      </c>
      <c r="J192" s="96">
        <f t="shared" si="52"/>
        <v>0</v>
      </c>
      <c r="K192" s="96">
        <f t="shared" si="52"/>
        <v>0</v>
      </c>
      <c r="L192" s="96">
        <f t="shared" si="52"/>
        <v>0</v>
      </c>
      <c r="M192" s="96">
        <f t="shared" si="52"/>
        <v>0</v>
      </c>
      <c r="N192" s="96">
        <f t="shared" si="52"/>
        <v>0</v>
      </c>
      <c r="O192" s="22"/>
      <c r="P192" s="21"/>
      <c r="Q192" s="21"/>
      <c r="R192" s="21"/>
      <c r="S192" s="21"/>
      <c r="T192" s="21"/>
      <c r="U192" s="21"/>
      <c r="V192" s="21"/>
      <c r="W192" s="21"/>
      <c r="X192" s="21"/>
      <c r="Y192" s="21"/>
      <c r="Z192" s="21"/>
      <c r="AA192" s="21"/>
      <c r="AB192" s="21"/>
    </row>
    <row r="193" spans="1:28" s="24" customFormat="1" x14ac:dyDescent="0.25">
      <c r="A193" s="16"/>
      <c r="B193" s="165" t="s">
        <v>59</v>
      </c>
      <c r="C193" s="96">
        <v>0</v>
      </c>
      <c r="D193" s="96">
        <f t="shared" si="52"/>
        <v>0</v>
      </c>
      <c r="E193" s="96">
        <f t="shared" si="52"/>
        <v>0</v>
      </c>
      <c r="F193" s="96">
        <f t="shared" si="52"/>
        <v>0</v>
      </c>
      <c r="G193" s="96">
        <f t="shared" si="52"/>
        <v>0</v>
      </c>
      <c r="H193" s="96">
        <f t="shared" si="52"/>
        <v>0</v>
      </c>
      <c r="I193" s="96">
        <f t="shared" si="52"/>
        <v>0</v>
      </c>
      <c r="J193" s="96">
        <f t="shared" si="52"/>
        <v>0</v>
      </c>
      <c r="K193" s="96">
        <f t="shared" si="52"/>
        <v>0</v>
      </c>
      <c r="L193" s="96">
        <f t="shared" si="52"/>
        <v>0</v>
      </c>
      <c r="M193" s="96">
        <f t="shared" si="52"/>
        <v>0</v>
      </c>
      <c r="N193" s="96">
        <f t="shared" si="52"/>
        <v>0</v>
      </c>
      <c r="O193" s="22"/>
      <c r="P193" s="21"/>
      <c r="Q193" s="21"/>
      <c r="R193" s="21"/>
      <c r="S193" s="21"/>
      <c r="T193" s="21"/>
      <c r="U193" s="21"/>
      <c r="V193" s="21"/>
      <c r="W193" s="21"/>
      <c r="X193" s="21"/>
      <c r="Y193" s="21"/>
      <c r="Z193" s="21"/>
      <c r="AA193" s="21"/>
      <c r="AB193" s="21"/>
    </row>
    <row r="194" spans="1:28" s="24" customFormat="1" x14ac:dyDescent="0.25">
      <c r="A194" s="16"/>
      <c r="B194" s="169" t="s">
        <v>63</v>
      </c>
      <c r="C194" s="100">
        <f t="shared" ref="C194:N194" si="53">SUM(C195:C197)</f>
        <v>7.3128074792861097</v>
      </c>
      <c r="D194" s="100">
        <f t="shared" si="53"/>
        <v>7.3128074792861097</v>
      </c>
      <c r="E194" s="29">
        <f t="shared" si="53"/>
        <v>7.3128074792861097</v>
      </c>
      <c r="F194" s="29">
        <f>SUM(F195:F197)</f>
        <v>7.3128074792861097</v>
      </c>
      <c r="G194" s="29">
        <f t="shared" si="53"/>
        <v>7.3128074792861097</v>
      </c>
      <c r="H194" s="29">
        <f t="shared" si="53"/>
        <v>7.3128074792861097</v>
      </c>
      <c r="I194" s="29">
        <f t="shared" si="53"/>
        <v>7.3128074792861097</v>
      </c>
      <c r="J194" s="29">
        <f t="shared" si="53"/>
        <v>7.3128074792861097</v>
      </c>
      <c r="K194" s="29">
        <f t="shared" si="53"/>
        <v>0</v>
      </c>
      <c r="L194" s="29">
        <f t="shared" si="53"/>
        <v>0</v>
      </c>
      <c r="M194" s="29">
        <f t="shared" si="53"/>
        <v>0</v>
      </c>
      <c r="N194" s="29">
        <f t="shared" si="53"/>
        <v>0</v>
      </c>
      <c r="O194" s="29"/>
      <c r="P194" s="21"/>
      <c r="Q194" s="21"/>
      <c r="R194" s="21"/>
      <c r="S194" s="21"/>
      <c r="T194" s="21"/>
      <c r="U194" s="21"/>
      <c r="V194" s="21"/>
      <c r="W194" s="21"/>
      <c r="X194" s="21"/>
      <c r="Y194" s="21"/>
      <c r="Z194" s="21"/>
      <c r="AA194" s="21"/>
      <c r="AB194" s="21"/>
    </row>
    <row r="195" spans="1:28" s="24" customFormat="1" x14ac:dyDescent="0.25">
      <c r="A195" s="16"/>
      <c r="B195" s="165" t="s">
        <v>56</v>
      </c>
      <c r="C195" s="123">
        <v>0.56077233000000004</v>
      </c>
      <c r="D195" s="96">
        <f t="shared" ref="D195:N197" si="54">C279</f>
        <v>0.56077233000000004</v>
      </c>
      <c r="E195" s="96">
        <f t="shared" si="54"/>
        <v>0.56077233000000004</v>
      </c>
      <c r="F195" s="96">
        <f t="shared" si="54"/>
        <v>0.56077233000000004</v>
      </c>
      <c r="G195" s="96">
        <f t="shared" si="54"/>
        <v>0.56077233000000004</v>
      </c>
      <c r="H195" s="96">
        <f t="shared" si="54"/>
        <v>0.56077233000000004</v>
      </c>
      <c r="I195" s="96">
        <f t="shared" si="54"/>
        <v>0.56077233000000004</v>
      </c>
      <c r="J195" s="96">
        <f t="shared" si="54"/>
        <v>0.56077233000000004</v>
      </c>
      <c r="K195" s="96">
        <v>0</v>
      </c>
      <c r="L195" s="96">
        <f t="shared" si="54"/>
        <v>0</v>
      </c>
      <c r="M195" s="96">
        <f t="shared" si="54"/>
        <v>0</v>
      </c>
      <c r="N195" s="96">
        <f t="shared" si="54"/>
        <v>0</v>
      </c>
      <c r="O195" s="22"/>
      <c r="P195" s="21"/>
      <c r="Q195" s="21"/>
      <c r="R195" s="21"/>
      <c r="S195" s="21"/>
      <c r="T195" s="21"/>
      <c r="U195" s="21"/>
      <c r="V195" s="21"/>
      <c r="W195" s="21"/>
      <c r="X195" s="21"/>
      <c r="Y195" s="21"/>
      <c r="Z195" s="21"/>
      <c r="AA195" s="21"/>
      <c r="AB195" s="21"/>
    </row>
    <row r="196" spans="1:28" s="24" customFormat="1" x14ac:dyDescent="0.25">
      <c r="A196" s="16"/>
      <c r="B196" s="165" t="s">
        <v>58</v>
      </c>
      <c r="C196" s="123">
        <v>6.7520351492861099</v>
      </c>
      <c r="D196" s="96">
        <f t="shared" si="54"/>
        <v>6.7520351492861099</v>
      </c>
      <c r="E196" s="96">
        <f t="shared" si="54"/>
        <v>6.7520351492861099</v>
      </c>
      <c r="F196" s="96">
        <f t="shared" si="54"/>
        <v>6.7520351492861099</v>
      </c>
      <c r="G196" s="96">
        <f t="shared" si="54"/>
        <v>6.7520351492861099</v>
      </c>
      <c r="H196" s="96">
        <f t="shared" si="54"/>
        <v>6.7520351492861099</v>
      </c>
      <c r="I196" s="96">
        <f t="shared" si="54"/>
        <v>6.7520351492861099</v>
      </c>
      <c r="J196" s="96">
        <f t="shared" si="54"/>
        <v>6.7520351492861099</v>
      </c>
      <c r="K196" s="96">
        <v>0</v>
      </c>
      <c r="L196" s="96">
        <f t="shared" si="54"/>
        <v>0</v>
      </c>
      <c r="M196" s="96">
        <f t="shared" si="54"/>
        <v>0</v>
      </c>
      <c r="N196" s="96">
        <f t="shared" si="54"/>
        <v>0</v>
      </c>
      <c r="O196" s="22"/>
      <c r="P196" s="21"/>
      <c r="Q196" s="21"/>
      <c r="R196" s="21"/>
      <c r="S196" s="21"/>
      <c r="T196" s="21"/>
      <c r="U196" s="21"/>
      <c r="V196" s="21"/>
      <c r="W196" s="21"/>
      <c r="X196" s="21"/>
      <c r="Y196" s="21"/>
      <c r="Z196" s="21"/>
      <c r="AA196" s="21"/>
      <c r="AB196" s="21"/>
    </row>
    <row r="197" spans="1:28" s="24" customFormat="1" x14ac:dyDescent="0.25">
      <c r="A197" s="16"/>
      <c r="B197" s="165" t="s">
        <v>59</v>
      </c>
      <c r="C197" s="96">
        <v>0</v>
      </c>
      <c r="D197" s="96">
        <f t="shared" si="54"/>
        <v>0</v>
      </c>
      <c r="E197" s="96">
        <f t="shared" si="54"/>
        <v>0</v>
      </c>
      <c r="F197" s="96">
        <f t="shared" si="54"/>
        <v>0</v>
      </c>
      <c r="G197" s="96">
        <f t="shared" si="54"/>
        <v>0</v>
      </c>
      <c r="H197" s="96">
        <f t="shared" si="54"/>
        <v>0</v>
      </c>
      <c r="I197" s="96">
        <f t="shared" si="54"/>
        <v>0</v>
      </c>
      <c r="J197" s="96">
        <f>I281</f>
        <v>0</v>
      </c>
      <c r="K197" s="96">
        <f t="shared" si="54"/>
        <v>0</v>
      </c>
      <c r="L197" s="96">
        <f t="shared" si="54"/>
        <v>0</v>
      </c>
      <c r="M197" s="96">
        <f t="shared" si="54"/>
        <v>0</v>
      </c>
      <c r="N197" s="96">
        <f t="shared" si="54"/>
        <v>0</v>
      </c>
      <c r="O197" s="22"/>
      <c r="P197" s="21"/>
      <c r="Q197" s="21"/>
      <c r="R197" s="21"/>
      <c r="S197" s="21"/>
      <c r="T197" s="21"/>
      <c r="U197" s="21"/>
      <c r="V197" s="21"/>
      <c r="W197" s="21"/>
      <c r="X197" s="21"/>
      <c r="Y197" s="21"/>
      <c r="Z197" s="21"/>
      <c r="AA197" s="21"/>
      <c r="AB197" s="21"/>
    </row>
    <row r="198" spans="1:28" s="24" customFormat="1" x14ac:dyDescent="0.25">
      <c r="A198" s="16"/>
      <c r="B198" s="169" t="s">
        <v>28</v>
      </c>
      <c r="C198" s="100">
        <f t="shared" ref="C198:N198" si="55">SUM(C199:C201)</f>
        <v>0</v>
      </c>
      <c r="D198" s="100">
        <f t="shared" si="55"/>
        <v>0</v>
      </c>
      <c r="E198" s="29">
        <f t="shared" si="55"/>
        <v>0</v>
      </c>
      <c r="F198" s="29">
        <f t="shared" si="55"/>
        <v>0</v>
      </c>
      <c r="G198" s="29">
        <f t="shared" si="55"/>
        <v>0</v>
      </c>
      <c r="H198" s="29">
        <f t="shared" si="55"/>
        <v>0</v>
      </c>
      <c r="I198" s="29">
        <f t="shared" si="55"/>
        <v>0</v>
      </c>
      <c r="J198" s="29">
        <f t="shared" si="55"/>
        <v>0</v>
      </c>
      <c r="K198" s="29">
        <f t="shared" si="55"/>
        <v>0</v>
      </c>
      <c r="L198" s="29">
        <f t="shared" si="55"/>
        <v>0</v>
      </c>
      <c r="M198" s="29">
        <f t="shared" si="55"/>
        <v>0</v>
      </c>
      <c r="N198" s="29">
        <f t="shared" si="55"/>
        <v>0</v>
      </c>
      <c r="O198" s="29"/>
      <c r="P198" s="21"/>
      <c r="Q198" s="21"/>
      <c r="R198" s="21"/>
      <c r="S198" s="21"/>
      <c r="T198" s="21"/>
      <c r="U198" s="21"/>
      <c r="V198" s="21"/>
      <c r="W198" s="21"/>
      <c r="X198" s="21"/>
      <c r="Y198" s="21"/>
      <c r="Z198" s="21"/>
      <c r="AA198" s="21"/>
      <c r="AB198" s="21"/>
    </row>
    <row r="199" spans="1:28" s="24" customFormat="1" x14ac:dyDescent="0.25">
      <c r="A199" s="16"/>
      <c r="B199" s="165" t="s">
        <v>56</v>
      </c>
      <c r="C199" s="103">
        <v>0</v>
      </c>
      <c r="D199" s="96">
        <f t="shared" ref="D199:N201" si="56">C283</f>
        <v>0</v>
      </c>
      <c r="E199" s="103">
        <f t="shared" si="56"/>
        <v>0</v>
      </c>
      <c r="F199" s="103">
        <f t="shared" si="56"/>
        <v>0</v>
      </c>
      <c r="G199" s="103">
        <f t="shared" si="56"/>
        <v>0</v>
      </c>
      <c r="H199" s="103">
        <f t="shared" si="56"/>
        <v>0</v>
      </c>
      <c r="I199" s="103">
        <f t="shared" si="56"/>
        <v>0</v>
      </c>
      <c r="J199" s="103">
        <f t="shared" si="56"/>
        <v>0</v>
      </c>
      <c r="K199" s="103">
        <f t="shared" si="56"/>
        <v>0</v>
      </c>
      <c r="L199" s="103">
        <f t="shared" si="56"/>
        <v>0</v>
      </c>
      <c r="M199" s="103">
        <f t="shared" si="56"/>
        <v>0</v>
      </c>
      <c r="N199" s="103">
        <f t="shared" si="56"/>
        <v>0</v>
      </c>
      <c r="O199" s="22"/>
      <c r="P199" s="21"/>
      <c r="Q199" s="21"/>
      <c r="R199" s="21"/>
      <c r="S199" s="21"/>
      <c r="T199" s="21"/>
      <c r="U199" s="21"/>
      <c r="V199" s="21"/>
      <c r="W199" s="21"/>
      <c r="X199" s="21"/>
      <c r="Y199" s="21"/>
      <c r="Z199" s="21"/>
      <c r="AA199" s="21"/>
      <c r="AB199" s="21"/>
    </row>
    <row r="200" spans="1:28" s="24" customFormat="1" x14ac:dyDescent="0.25">
      <c r="A200" s="16"/>
      <c r="B200" s="165" t="s">
        <v>58</v>
      </c>
      <c r="C200" s="103">
        <v>0</v>
      </c>
      <c r="D200" s="96">
        <f t="shared" si="56"/>
        <v>0</v>
      </c>
      <c r="E200" s="103">
        <f t="shared" si="56"/>
        <v>0</v>
      </c>
      <c r="F200" s="103">
        <f t="shared" si="56"/>
        <v>0</v>
      </c>
      <c r="G200" s="103">
        <f t="shared" si="56"/>
        <v>0</v>
      </c>
      <c r="H200" s="103">
        <f t="shared" si="56"/>
        <v>0</v>
      </c>
      <c r="I200" s="103">
        <f t="shared" si="56"/>
        <v>0</v>
      </c>
      <c r="J200" s="103">
        <f t="shared" si="56"/>
        <v>0</v>
      </c>
      <c r="K200" s="103">
        <f t="shared" si="56"/>
        <v>0</v>
      </c>
      <c r="L200" s="103">
        <f t="shared" si="56"/>
        <v>0</v>
      </c>
      <c r="M200" s="103">
        <f t="shared" si="56"/>
        <v>0</v>
      </c>
      <c r="N200" s="103">
        <f t="shared" si="56"/>
        <v>0</v>
      </c>
      <c r="O200" s="22"/>
      <c r="P200" s="21"/>
      <c r="Q200" s="21"/>
      <c r="R200" s="21"/>
      <c r="S200" s="21"/>
      <c r="T200" s="21"/>
      <c r="U200" s="21"/>
      <c r="V200" s="21"/>
      <c r="W200" s="21"/>
      <c r="X200" s="21"/>
      <c r="Y200" s="21"/>
      <c r="Z200" s="21"/>
      <c r="AA200" s="21"/>
      <c r="AB200" s="21"/>
    </row>
    <row r="201" spans="1:28" s="24" customFormat="1" x14ac:dyDescent="0.25">
      <c r="A201" s="16"/>
      <c r="B201" s="165" t="s">
        <v>59</v>
      </c>
      <c r="C201" s="103">
        <v>0</v>
      </c>
      <c r="D201" s="96">
        <f t="shared" si="56"/>
        <v>0</v>
      </c>
      <c r="E201" s="103">
        <f t="shared" si="56"/>
        <v>0</v>
      </c>
      <c r="F201" s="103">
        <f t="shared" si="56"/>
        <v>0</v>
      </c>
      <c r="G201" s="103">
        <f t="shared" si="56"/>
        <v>0</v>
      </c>
      <c r="H201" s="103">
        <f t="shared" si="56"/>
        <v>0</v>
      </c>
      <c r="I201" s="103">
        <f t="shared" si="56"/>
        <v>0</v>
      </c>
      <c r="J201" s="103">
        <f t="shared" si="56"/>
        <v>0</v>
      </c>
      <c r="K201" s="103">
        <f t="shared" si="56"/>
        <v>0</v>
      </c>
      <c r="L201" s="103">
        <f t="shared" si="56"/>
        <v>0</v>
      </c>
      <c r="M201" s="103">
        <f t="shared" si="56"/>
        <v>0</v>
      </c>
      <c r="N201" s="103">
        <f t="shared" si="56"/>
        <v>0</v>
      </c>
      <c r="O201" s="22"/>
      <c r="P201" s="21"/>
      <c r="Q201" s="21"/>
      <c r="R201" s="21"/>
      <c r="S201" s="21"/>
      <c r="T201" s="21"/>
      <c r="U201" s="21"/>
      <c r="V201" s="21"/>
      <c r="W201" s="21"/>
      <c r="X201" s="21"/>
      <c r="Y201" s="21"/>
      <c r="Z201" s="21"/>
      <c r="AA201" s="21"/>
      <c r="AB201" s="21"/>
    </row>
    <row r="202" spans="1:28" x14ac:dyDescent="0.25">
      <c r="B202" s="171"/>
      <c r="C202" s="96"/>
      <c r="D202" s="96"/>
      <c r="E202" s="96"/>
      <c r="F202" s="96"/>
      <c r="G202" s="96"/>
      <c r="H202" s="96"/>
      <c r="I202" s="96"/>
      <c r="J202" s="96"/>
      <c r="K202" s="96"/>
      <c r="L202" s="96"/>
      <c r="M202" s="96"/>
      <c r="N202" s="96"/>
      <c r="O202" s="38"/>
      <c r="P202" s="21"/>
      <c r="Q202" s="21"/>
      <c r="R202" s="21"/>
      <c r="S202" s="21"/>
      <c r="T202" s="21"/>
      <c r="U202" s="21"/>
      <c r="V202" s="21"/>
      <c r="W202" s="21"/>
      <c r="X202" s="21"/>
      <c r="Y202" s="21"/>
      <c r="Z202" s="21"/>
      <c r="AA202" s="21"/>
      <c r="AB202" s="21"/>
    </row>
    <row r="203" spans="1:28" ht="15.75" thickBot="1" x14ac:dyDescent="0.3">
      <c r="B203" s="174" t="s">
        <v>79</v>
      </c>
      <c r="C203" s="126">
        <f>+C204+C208+C212</f>
        <v>0</v>
      </c>
      <c r="D203" s="126">
        <f t="shared" ref="D203:N203" si="57">+D204+D208</f>
        <v>5.5432550000000004E-2</v>
      </c>
      <c r="E203" s="51">
        <f t="shared" si="57"/>
        <v>0</v>
      </c>
      <c r="F203" s="51">
        <f t="shared" si="57"/>
        <v>0</v>
      </c>
      <c r="G203" s="51">
        <f t="shared" si="57"/>
        <v>0</v>
      </c>
      <c r="H203" s="51">
        <f t="shared" si="57"/>
        <v>0</v>
      </c>
      <c r="I203" s="51">
        <f t="shared" si="57"/>
        <v>0</v>
      </c>
      <c r="J203" s="51">
        <f t="shared" si="57"/>
        <v>0</v>
      </c>
      <c r="K203" s="51">
        <f t="shared" si="57"/>
        <v>0</v>
      </c>
      <c r="L203" s="51">
        <f t="shared" si="57"/>
        <v>0</v>
      </c>
      <c r="M203" s="51">
        <f t="shared" si="57"/>
        <v>0</v>
      </c>
      <c r="N203" s="51">
        <f t="shared" si="57"/>
        <v>0</v>
      </c>
      <c r="O203" s="51">
        <f>SUM(C203:N203)</f>
        <v>5.5432550000000004E-2</v>
      </c>
      <c r="P203" s="21"/>
      <c r="Q203" s="21"/>
      <c r="R203" s="21"/>
      <c r="S203" s="21"/>
      <c r="T203" s="21"/>
      <c r="U203" s="21"/>
      <c r="V203" s="21"/>
      <c r="W203" s="21"/>
      <c r="X203" s="21"/>
      <c r="Y203" s="21"/>
      <c r="Z203" s="21"/>
      <c r="AA203" s="21"/>
      <c r="AB203" s="21"/>
    </row>
    <row r="204" spans="1:28" ht="15.75" thickTop="1" x14ac:dyDescent="0.25">
      <c r="A204" s="39" t="s">
        <v>80</v>
      </c>
      <c r="B204" s="169" t="s">
        <v>25</v>
      </c>
      <c r="C204" s="122">
        <f t="shared" ref="C204:N204" si="58">SUM(C205:C207)</f>
        <v>0</v>
      </c>
      <c r="D204" s="122">
        <f t="shared" si="58"/>
        <v>5.5432550000000004E-2</v>
      </c>
      <c r="E204" s="42">
        <f t="shared" si="58"/>
        <v>0</v>
      </c>
      <c r="F204" s="42">
        <f t="shared" si="58"/>
        <v>0</v>
      </c>
      <c r="G204" s="42">
        <f t="shared" si="58"/>
        <v>0</v>
      </c>
      <c r="H204" s="42">
        <f t="shared" si="58"/>
        <v>0</v>
      </c>
      <c r="I204" s="42">
        <f t="shared" si="58"/>
        <v>0</v>
      </c>
      <c r="J204" s="42">
        <f t="shared" si="58"/>
        <v>0</v>
      </c>
      <c r="K204" s="42">
        <f t="shared" si="58"/>
        <v>0</v>
      </c>
      <c r="L204" s="42">
        <f t="shared" si="58"/>
        <v>0</v>
      </c>
      <c r="M204" s="42">
        <f t="shared" si="58"/>
        <v>0</v>
      </c>
      <c r="N204" s="42">
        <f t="shared" si="58"/>
        <v>0</v>
      </c>
      <c r="O204" s="42">
        <f>SUM(C204:N204)</f>
        <v>5.5432550000000004E-2</v>
      </c>
      <c r="P204" s="21"/>
      <c r="Q204" s="21"/>
      <c r="R204" s="21"/>
      <c r="S204" s="21"/>
      <c r="T204" s="21"/>
      <c r="U204" s="21"/>
      <c r="V204" s="21"/>
      <c r="W204" s="21"/>
      <c r="X204" s="21"/>
      <c r="Y204" s="21"/>
      <c r="Z204" s="21"/>
      <c r="AA204" s="21"/>
      <c r="AB204" s="21"/>
    </row>
    <row r="205" spans="1:28" x14ac:dyDescent="0.25">
      <c r="B205" s="165" t="s">
        <v>56</v>
      </c>
      <c r="C205" s="96">
        <v>0</v>
      </c>
      <c r="D205" s="96">
        <v>5.5432550000000004E-2</v>
      </c>
      <c r="E205" s="96">
        <v>0</v>
      </c>
      <c r="F205" s="96">
        <v>0</v>
      </c>
      <c r="G205" s="96">
        <v>0</v>
      </c>
      <c r="H205" s="96">
        <v>0</v>
      </c>
      <c r="I205" s="96">
        <v>0</v>
      </c>
      <c r="J205" s="96">
        <v>0</v>
      </c>
      <c r="K205" s="96">
        <v>0</v>
      </c>
      <c r="L205" s="96">
        <v>0</v>
      </c>
      <c r="M205" s="96">
        <v>0</v>
      </c>
      <c r="N205" s="96">
        <v>0</v>
      </c>
      <c r="O205" s="22">
        <f t="shared" ref="O205:O215" si="59">SUM(C205:N205)</f>
        <v>5.5432550000000004E-2</v>
      </c>
      <c r="P205" s="21"/>
      <c r="Q205" s="21"/>
      <c r="R205" s="21"/>
      <c r="S205" s="21"/>
      <c r="T205" s="21"/>
      <c r="U205" s="21"/>
      <c r="V205" s="21"/>
      <c r="W205" s="21"/>
      <c r="X205" s="21"/>
      <c r="Y205" s="21"/>
      <c r="Z205" s="21"/>
      <c r="AA205" s="21"/>
      <c r="AB205" s="21"/>
    </row>
    <row r="206" spans="1:28" x14ac:dyDescent="0.25">
      <c r="B206" s="165" t="s">
        <v>58</v>
      </c>
      <c r="C206" s="96">
        <v>0</v>
      </c>
      <c r="D206" s="96">
        <v>0</v>
      </c>
      <c r="E206" s="96">
        <v>0</v>
      </c>
      <c r="F206" s="96">
        <v>0</v>
      </c>
      <c r="G206" s="96">
        <v>0</v>
      </c>
      <c r="H206" s="96">
        <v>0</v>
      </c>
      <c r="I206" s="96">
        <v>0</v>
      </c>
      <c r="J206" s="96">
        <v>0</v>
      </c>
      <c r="K206" s="96">
        <v>0</v>
      </c>
      <c r="L206" s="96">
        <v>0</v>
      </c>
      <c r="M206" s="96">
        <v>0</v>
      </c>
      <c r="N206" s="96">
        <v>0</v>
      </c>
      <c r="O206" s="22">
        <f t="shared" si="59"/>
        <v>0</v>
      </c>
      <c r="P206" s="21"/>
      <c r="Q206" s="21"/>
      <c r="R206" s="21"/>
      <c r="S206" s="21"/>
      <c r="T206" s="21"/>
      <c r="U206" s="21"/>
      <c r="V206" s="21"/>
      <c r="W206" s="21"/>
      <c r="X206" s="21"/>
      <c r="Y206" s="21"/>
      <c r="Z206" s="21"/>
      <c r="AA206" s="21"/>
      <c r="AB206" s="21"/>
    </row>
    <row r="207" spans="1:28" x14ac:dyDescent="0.25">
      <c r="B207" s="165" t="s">
        <v>59</v>
      </c>
      <c r="C207" s="96">
        <v>0</v>
      </c>
      <c r="D207" s="96">
        <v>0</v>
      </c>
      <c r="E207" s="96">
        <v>0</v>
      </c>
      <c r="F207" s="96">
        <v>0</v>
      </c>
      <c r="G207" s="96">
        <v>0</v>
      </c>
      <c r="H207" s="96">
        <v>0</v>
      </c>
      <c r="I207" s="96">
        <v>0</v>
      </c>
      <c r="J207" s="96">
        <v>0</v>
      </c>
      <c r="K207" s="96">
        <v>0</v>
      </c>
      <c r="L207" s="96">
        <v>0</v>
      </c>
      <c r="M207" s="96">
        <v>0</v>
      </c>
      <c r="N207" s="96">
        <v>0</v>
      </c>
      <c r="O207" s="22">
        <f t="shared" si="59"/>
        <v>0</v>
      </c>
      <c r="P207" s="21"/>
      <c r="Q207" s="21"/>
      <c r="R207" s="21"/>
      <c r="S207" s="21"/>
      <c r="T207" s="21"/>
      <c r="U207" s="21"/>
      <c r="V207" s="21"/>
      <c r="W207" s="21"/>
      <c r="X207" s="21"/>
      <c r="Y207" s="21"/>
      <c r="Z207" s="21"/>
      <c r="AA207" s="21"/>
      <c r="AB207" s="21"/>
    </row>
    <row r="208" spans="1:28" x14ac:dyDescent="0.25">
      <c r="B208" s="169" t="s">
        <v>63</v>
      </c>
      <c r="C208" s="100">
        <f t="shared" ref="C208:N208" si="60">SUM(C209:C211)</f>
        <v>0</v>
      </c>
      <c r="D208" s="100">
        <f t="shared" si="60"/>
        <v>0</v>
      </c>
      <c r="E208" s="29">
        <f t="shared" si="60"/>
        <v>0</v>
      </c>
      <c r="F208" s="29">
        <f t="shared" si="60"/>
        <v>0</v>
      </c>
      <c r="G208" s="29">
        <f t="shared" si="60"/>
        <v>0</v>
      </c>
      <c r="H208" s="29">
        <f t="shared" si="60"/>
        <v>0</v>
      </c>
      <c r="I208" s="29">
        <f t="shared" si="60"/>
        <v>0</v>
      </c>
      <c r="J208" s="29">
        <f t="shared" si="60"/>
        <v>0</v>
      </c>
      <c r="K208" s="29">
        <f t="shared" si="60"/>
        <v>0</v>
      </c>
      <c r="L208" s="29">
        <f t="shared" si="60"/>
        <v>0</v>
      </c>
      <c r="M208" s="29">
        <f t="shared" si="60"/>
        <v>0</v>
      </c>
      <c r="N208" s="29">
        <f t="shared" si="60"/>
        <v>0</v>
      </c>
      <c r="O208" s="29">
        <f t="shared" si="59"/>
        <v>0</v>
      </c>
      <c r="P208" s="21"/>
      <c r="Q208" s="21"/>
      <c r="R208" s="21"/>
      <c r="S208" s="21"/>
      <c r="T208" s="21"/>
      <c r="U208" s="21"/>
      <c r="V208" s="21"/>
      <c r="W208" s="21"/>
      <c r="X208" s="21"/>
      <c r="Y208" s="21"/>
      <c r="Z208" s="21"/>
      <c r="AA208" s="21"/>
      <c r="AB208" s="21"/>
    </row>
    <row r="209" spans="2:28" x14ac:dyDescent="0.25">
      <c r="B209" s="165" t="s">
        <v>56</v>
      </c>
      <c r="C209" s="96">
        <v>0</v>
      </c>
      <c r="D209" s="96">
        <v>0</v>
      </c>
      <c r="E209" s="96">
        <v>0</v>
      </c>
      <c r="F209" s="96">
        <v>0</v>
      </c>
      <c r="G209" s="96">
        <v>0</v>
      </c>
      <c r="H209" s="96">
        <v>0</v>
      </c>
      <c r="I209" s="96">
        <v>0</v>
      </c>
      <c r="J209" s="96">
        <v>0</v>
      </c>
      <c r="K209" s="96">
        <v>0</v>
      </c>
      <c r="L209" s="96">
        <v>0</v>
      </c>
      <c r="M209" s="96">
        <v>0</v>
      </c>
      <c r="N209" s="96">
        <v>0</v>
      </c>
      <c r="O209" s="22">
        <f t="shared" si="59"/>
        <v>0</v>
      </c>
      <c r="P209" s="21"/>
      <c r="Q209" s="21"/>
      <c r="R209" s="21"/>
      <c r="S209" s="21"/>
      <c r="T209" s="21"/>
      <c r="U209" s="21"/>
      <c r="V209" s="21"/>
      <c r="W209" s="21"/>
      <c r="X209" s="21"/>
      <c r="Y209" s="21"/>
      <c r="Z209" s="21"/>
      <c r="AA209" s="21"/>
      <c r="AB209" s="21"/>
    </row>
    <row r="210" spans="2:28" x14ac:dyDescent="0.25">
      <c r="B210" s="165" t="s">
        <v>58</v>
      </c>
      <c r="C210" s="96">
        <v>0</v>
      </c>
      <c r="D210" s="96">
        <v>0</v>
      </c>
      <c r="E210" s="96">
        <v>0</v>
      </c>
      <c r="F210" s="96">
        <v>0</v>
      </c>
      <c r="G210" s="96">
        <v>0</v>
      </c>
      <c r="H210" s="96">
        <v>0</v>
      </c>
      <c r="I210" s="96">
        <v>0</v>
      </c>
      <c r="J210" s="96">
        <v>0</v>
      </c>
      <c r="K210" s="96">
        <v>0</v>
      </c>
      <c r="L210" s="96">
        <v>0</v>
      </c>
      <c r="M210" s="96">
        <v>0</v>
      </c>
      <c r="N210" s="96">
        <v>0</v>
      </c>
      <c r="O210" s="22">
        <f t="shared" si="59"/>
        <v>0</v>
      </c>
      <c r="P210" s="21"/>
      <c r="Q210" s="21"/>
      <c r="R210" s="21"/>
      <c r="S210" s="21"/>
      <c r="T210" s="21"/>
      <c r="U210" s="21"/>
      <c r="V210" s="21"/>
      <c r="W210" s="21"/>
      <c r="X210" s="21"/>
      <c r="Y210" s="21"/>
      <c r="Z210" s="21"/>
      <c r="AA210" s="21"/>
      <c r="AB210" s="21"/>
    </row>
    <row r="211" spans="2:28" x14ac:dyDescent="0.25">
      <c r="B211" s="165" t="s">
        <v>59</v>
      </c>
      <c r="C211" s="96">
        <v>0</v>
      </c>
      <c r="D211" s="96">
        <v>0</v>
      </c>
      <c r="E211" s="96">
        <v>0</v>
      </c>
      <c r="F211" s="96">
        <v>0</v>
      </c>
      <c r="G211" s="96">
        <v>0</v>
      </c>
      <c r="H211" s="96">
        <v>0</v>
      </c>
      <c r="I211" s="96">
        <v>0</v>
      </c>
      <c r="J211" s="96">
        <v>0</v>
      </c>
      <c r="K211" s="96">
        <v>0</v>
      </c>
      <c r="L211" s="96">
        <v>0</v>
      </c>
      <c r="M211" s="96">
        <v>0</v>
      </c>
      <c r="N211" s="96">
        <v>0</v>
      </c>
      <c r="O211" s="22">
        <f t="shared" si="59"/>
        <v>0</v>
      </c>
      <c r="P211" s="21"/>
      <c r="Q211" s="21"/>
      <c r="R211" s="21"/>
      <c r="S211" s="21"/>
      <c r="T211" s="21"/>
      <c r="U211" s="21"/>
      <c r="V211" s="21"/>
      <c r="W211" s="21"/>
      <c r="X211" s="21"/>
      <c r="Y211" s="21"/>
      <c r="Z211" s="21"/>
      <c r="AA211" s="21"/>
      <c r="AB211" s="21"/>
    </row>
    <row r="212" spans="2:28" x14ac:dyDescent="0.25">
      <c r="B212" s="169" t="s">
        <v>28</v>
      </c>
      <c r="C212" s="100">
        <f t="shared" ref="C212:N212" si="61">SUM(C213:C215)</f>
        <v>0</v>
      </c>
      <c r="D212" s="100">
        <f t="shared" si="61"/>
        <v>0</v>
      </c>
      <c r="E212" s="29">
        <f t="shared" si="61"/>
        <v>0</v>
      </c>
      <c r="F212" s="29">
        <f t="shared" si="61"/>
        <v>0</v>
      </c>
      <c r="G212" s="29">
        <f t="shared" si="61"/>
        <v>0</v>
      </c>
      <c r="H212" s="29">
        <f t="shared" si="61"/>
        <v>0</v>
      </c>
      <c r="I212" s="29">
        <f t="shared" si="61"/>
        <v>0</v>
      </c>
      <c r="J212" s="29">
        <f t="shared" si="61"/>
        <v>0</v>
      </c>
      <c r="K212" s="29">
        <f t="shared" si="61"/>
        <v>0</v>
      </c>
      <c r="L212" s="29">
        <f t="shared" si="61"/>
        <v>0</v>
      </c>
      <c r="M212" s="29">
        <f t="shared" si="61"/>
        <v>0</v>
      </c>
      <c r="N212" s="29">
        <f t="shared" si="61"/>
        <v>0</v>
      </c>
      <c r="O212" s="29">
        <f t="shared" si="59"/>
        <v>0</v>
      </c>
      <c r="P212" s="21"/>
      <c r="Q212" s="21"/>
      <c r="R212" s="21"/>
      <c r="S212" s="21"/>
      <c r="T212" s="21"/>
      <c r="U212" s="21"/>
      <c r="V212" s="21"/>
      <c r="W212" s="21"/>
      <c r="X212" s="21"/>
      <c r="Y212" s="21"/>
      <c r="Z212" s="21"/>
      <c r="AA212" s="21"/>
      <c r="AB212" s="21"/>
    </row>
    <row r="213" spans="2:28" x14ac:dyDescent="0.25">
      <c r="B213" s="165" t="s">
        <v>56</v>
      </c>
      <c r="C213" s="96">
        <v>0</v>
      </c>
      <c r="D213" s="96">
        <v>0</v>
      </c>
      <c r="E213" s="96">
        <v>0</v>
      </c>
      <c r="F213" s="96">
        <v>0</v>
      </c>
      <c r="G213" s="96">
        <v>0</v>
      </c>
      <c r="H213" s="96">
        <v>0</v>
      </c>
      <c r="I213" s="96">
        <v>0</v>
      </c>
      <c r="J213" s="96">
        <v>0</v>
      </c>
      <c r="K213" s="96">
        <v>0</v>
      </c>
      <c r="L213" s="96">
        <v>0</v>
      </c>
      <c r="M213" s="96">
        <v>0</v>
      </c>
      <c r="N213" s="96">
        <v>0</v>
      </c>
      <c r="O213" s="22">
        <f t="shared" si="59"/>
        <v>0</v>
      </c>
      <c r="P213" s="21"/>
      <c r="Q213" s="21"/>
      <c r="R213" s="21"/>
      <c r="S213" s="21"/>
      <c r="T213" s="21"/>
      <c r="U213" s="21"/>
      <c r="V213" s="21"/>
      <c r="W213" s="21"/>
      <c r="X213" s="21"/>
      <c r="Y213" s="21"/>
      <c r="Z213" s="21"/>
      <c r="AA213" s="21"/>
      <c r="AB213" s="21"/>
    </row>
    <row r="214" spans="2:28" x14ac:dyDescent="0.25">
      <c r="B214" s="165" t="s">
        <v>58</v>
      </c>
      <c r="C214" s="96">
        <v>0</v>
      </c>
      <c r="D214" s="96">
        <v>0</v>
      </c>
      <c r="E214" s="96">
        <v>0</v>
      </c>
      <c r="F214" s="96">
        <v>0</v>
      </c>
      <c r="G214" s="96">
        <v>0</v>
      </c>
      <c r="H214" s="96">
        <v>0</v>
      </c>
      <c r="I214" s="96">
        <v>0</v>
      </c>
      <c r="J214" s="96">
        <v>0</v>
      </c>
      <c r="K214" s="96">
        <v>0</v>
      </c>
      <c r="L214" s="96">
        <v>0</v>
      </c>
      <c r="M214" s="96">
        <v>0</v>
      </c>
      <c r="N214" s="96">
        <v>0</v>
      </c>
      <c r="O214" s="22">
        <f t="shared" si="59"/>
        <v>0</v>
      </c>
      <c r="P214" s="21"/>
      <c r="Q214" s="21"/>
      <c r="R214" s="21"/>
      <c r="S214" s="21"/>
      <c r="T214" s="21"/>
      <c r="U214" s="21"/>
      <c r="V214" s="21"/>
      <c r="W214" s="21"/>
      <c r="X214" s="21"/>
      <c r="Y214" s="21"/>
      <c r="Z214" s="21"/>
      <c r="AA214" s="21"/>
      <c r="AB214" s="21"/>
    </row>
    <row r="215" spans="2:28" x14ac:dyDescent="0.25">
      <c r="B215" s="165" t="s">
        <v>59</v>
      </c>
      <c r="C215" s="96">
        <v>0</v>
      </c>
      <c r="D215" s="96">
        <v>0</v>
      </c>
      <c r="E215" s="96">
        <v>0</v>
      </c>
      <c r="F215" s="96">
        <v>0</v>
      </c>
      <c r="G215" s="96">
        <v>0</v>
      </c>
      <c r="H215" s="96">
        <v>0</v>
      </c>
      <c r="I215" s="96">
        <v>0</v>
      </c>
      <c r="J215" s="96">
        <v>0</v>
      </c>
      <c r="K215" s="96">
        <v>0</v>
      </c>
      <c r="L215" s="96">
        <v>0</v>
      </c>
      <c r="M215" s="96">
        <v>0</v>
      </c>
      <c r="N215" s="96">
        <v>0</v>
      </c>
      <c r="O215" s="22">
        <f t="shared" si="59"/>
        <v>0</v>
      </c>
      <c r="P215" s="21"/>
      <c r="Q215" s="21"/>
      <c r="R215" s="21"/>
      <c r="S215" s="21"/>
      <c r="T215" s="21"/>
      <c r="U215" s="21"/>
      <c r="V215" s="21"/>
      <c r="W215" s="21"/>
      <c r="X215" s="21"/>
      <c r="Y215" s="21"/>
      <c r="Z215" s="21"/>
      <c r="AA215" s="21"/>
      <c r="AB215" s="21"/>
    </row>
    <row r="216" spans="2:28" x14ac:dyDescent="0.25">
      <c r="B216" s="184"/>
      <c r="C216" s="103"/>
      <c r="D216" s="103"/>
      <c r="E216" s="103"/>
      <c r="F216" s="103"/>
      <c r="G216" s="103"/>
      <c r="H216" s="103"/>
      <c r="I216" s="103"/>
      <c r="J216" s="103"/>
      <c r="K216" s="103"/>
      <c r="L216" s="103"/>
      <c r="M216" s="103"/>
      <c r="N216" s="103"/>
      <c r="O216" s="38"/>
      <c r="P216" s="21"/>
      <c r="Q216" s="21"/>
      <c r="R216" s="21"/>
      <c r="S216" s="21"/>
      <c r="T216" s="21"/>
      <c r="U216" s="21"/>
      <c r="V216" s="21"/>
      <c r="W216" s="21"/>
      <c r="X216" s="21"/>
      <c r="Y216" s="21"/>
      <c r="Z216" s="21"/>
      <c r="AA216" s="21"/>
      <c r="AB216" s="21"/>
    </row>
    <row r="217" spans="2:28" ht="15.75" thickBot="1" x14ac:dyDescent="0.3">
      <c r="B217" s="174" t="s">
        <v>81</v>
      </c>
      <c r="C217" s="126">
        <f>+C218+C222+C226</f>
        <v>0</v>
      </c>
      <c r="D217" s="126">
        <f t="shared" ref="D217:N217" si="62">+D218+D222+D226</f>
        <v>0</v>
      </c>
      <c r="E217" s="51">
        <f t="shared" si="62"/>
        <v>0</v>
      </c>
      <c r="F217" s="51">
        <f t="shared" si="62"/>
        <v>0</v>
      </c>
      <c r="G217" s="51">
        <f t="shared" si="62"/>
        <v>0</v>
      </c>
      <c r="H217" s="51">
        <f t="shared" si="62"/>
        <v>0</v>
      </c>
      <c r="I217" s="51">
        <f t="shared" si="62"/>
        <v>0</v>
      </c>
      <c r="J217" s="51">
        <f t="shared" si="62"/>
        <v>0</v>
      </c>
      <c r="K217" s="51">
        <f t="shared" si="62"/>
        <v>0</v>
      </c>
      <c r="L217" s="51">
        <f t="shared" si="62"/>
        <v>0</v>
      </c>
      <c r="M217" s="51">
        <f t="shared" si="62"/>
        <v>0</v>
      </c>
      <c r="N217" s="51">
        <f t="shared" si="62"/>
        <v>0</v>
      </c>
      <c r="O217" s="51">
        <f>+O218+O222</f>
        <v>0</v>
      </c>
      <c r="P217" s="21"/>
      <c r="Q217" s="21"/>
      <c r="R217" s="21"/>
      <c r="S217" s="21"/>
      <c r="T217" s="21"/>
      <c r="U217" s="21"/>
      <c r="V217" s="21"/>
      <c r="W217" s="21"/>
      <c r="X217" s="21"/>
      <c r="Y217" s="21"/>
      <c r="Z217" s="21"/>
      <c r="AA217" s="21"/>
      <c r="AB217" s="21"/>
    </row>
    <row r="218" spans="2:28" ht="15.75" thickTop="1" x14ac:dyDescent="0.25">
      <c r="B218" s="169" t="s">
        <v>25</v>
      </c>
      <c r="C218" s="122">
        <f>SUM(C219:C221)</f>
        <v>0</v>
      </c>
      <c r="D218" s="122">
        <f t="shared" ref="D218:N218" si="63">SUM(D219:D221)</f>
        <v>0</v>
      </c>
      <c r="E218" s="42">
        <f t="shared" si="63"/>
        <v>0</v>
      </c>
      <c r="F218" s="42">
        <f t="shared" si="63"/>
        <v>0</v>
      </c>
      <c r="G218" s="42">
        <f t="shared" si="63"/>
        <v>0</v>
      </c>
      <c r="H218" s="42">
        <f t="shared" si="63"/>
        <v>0</v>
      </c>
      <c r="I218" s="42">
        <f t="shared" si="63"/>
        <v>0</v>
      </c>
      <c r="J218" s="42">
        <f t="shared" si="63"/>
        <v>0</v>
      </c>
      <c r="K218" s="42">
        <f t="shared" si="63"/>
        <v>0</v>
      </c>
      <c r="L218" s="42">
        <f t="shared" si="63"/>
        <v>0</v>
      </c>
      <c r="M218" s="42">
        <f t="shared" si="63"/>
        <v>0</v>
      </c>
      <c r="N218" s="42">
        <f t="shared" si="63"/>
        <v>0</v>
      </c>
      <c r="O218" s="42">
        <f>SUM(O219:O221)</f>
        <v>0</v>
      </c>
      <c r="P218" s="21"/>
      <c r="Q218" s="21"/>
      <c r="R218" s="21"/>
      <c r="S218" s="21"/>
      <c r="T218" s="21"/>
      <c r="U218" s="21"/>
      <c r="V218" s="21"/>
      <c r="W218" s="21"/>
      <c r="X218" s="21"/>
      <c r="Y218" s="21"/>
      <c r="Z218" s="21"/>
      <c r="AA218" s="21"/>
      <c r="AB218" s="21"/>
    </row>
    <row r="219" spans="2:28" x14ac:dyDescent="0.25">
      <c r="B219" s="165" t="s">
        <v>56</v>
      </c>
      <c r="C219" s="96">
        <v>0</v>
      </c>
      <c r="D219" s="96">
        <v>0</v>
      </c>
      <c r="E219" s="96">
        <v>0</v>
      </c>
      <c r="F219" s="96">
        <v>0</v>
      </c>
      <c r="G219" s="96">
        <v>0</v>
      </c>
      <c r="H219" s="96">
        <v>0</v>
      </c>
      <c r="I219" s="96">
        <v>0</v>
      </c>
      <c r="J219" s="96">
        <v>0</v>
      </c>
      <c r="K219" s="96">
        <v>0</v>
      </c>
      <c r="L219" s="96">
        <v>0</v>
      </c>
      <c r="M219" s="96">
        <v>0</v>
      </c>
      <c r="N219" s="96">
        <v>0</v>
      </c>
      <c r="O219" s="22">
        <f>SUM(C219:N219)</f>
        <v>0</v>
      </c>
      <c r="P219" s="21"/>
      <c r="Q219" s="21"/>
      <c r="R219" s="21"/>
      <c r="S219" s="21"/>
      <c r="T219" s="21"/>
      <c r="U219" s="21"/>
      <c r="V219" s="21"/>
      <c r="W219" s="21"/>
      <c r="X219" s="21"/>
      <c r="Y219" s="21"/>
      <c r="Z219" s="21"/>
      <c r="AA219" s="21"/>
      <c r="AB219" s="21"/>
    </row>
    <row r="220" spans="2:28" x14ac:dyDescent="0.25">
      <c r="B220" s="165" t="s">
        <v>58</v>
      </c>
      <c r="C220" s="96">
        <v>0</v>
      </c>
      <c r="D220" s="96">
        <v>0</v>
      </c>
      <c r="E220" s="96">
        <v>0</v>
      </c>
      <c r="F220" s="96">
        <v>0</v>
      </c>
      <c r="G220" s="96">
        <v>0</v>
      </c>
      <c r="H220" s="96">
        <v>0</v>
      </c>
      <c r="I220" s="96">
        <v>0</v>
      </c>
      <c r="J220" s="96">
        <v>0</v>
      </c>
      <c r="K220" s="96">
        <v>0</v>
      </c>
      <c r="L220" s="96">
        <v>0</v>
      </c>
      <c r="M220" s="96">
        <v>0</v>
      </c>
      <c r="N220" s="96">
        <v>0</v>
      </c>
      <c r="O220" s="22">
        <f>SUM(C220:N220)</f>
        <v>0</v>
      </c>
      <c r="P220" s="21"/>
      <c r="Q220" s="21"/>
      <c r="R220" s="21"/>
      <c r="S220" s="21"/>
      <c r="T220" s="21"/>
      <c r="U220" s="21"/>
      <c r="V220" s="21"/>
      <c r="W220" s="21"/>
      <c r="X220" s="21"/>
      <c r="Y220" s="21"/>
      <c r="Z220" s="21"/>
      <c r="AA220" s="21"/>
      <c r="AB220" s="21"/>
    </row>
    <row r="221" spans="2:28" x14ac:dyDescent="0.25">
      <c r="B221" s="165" t="s">
        <v>59</v>
      </c>
      <c r="C221" s="96">
        <v>0</v>
      </c>
      <c r="D221" s="96">
        <v>0</v>
      </c>
      <c r="E221" s="96">
        <v>0</v>
      </c>
      <c r="F221" s="96">
        <v>0</v>
      </c>
      <c r="G221" s="96">
        <v>0</v>
      </c>
      <c r="H221" s="96">
        <v>0</v>
      </c>
      <c r="I221" s="96">
        <v>0</v>
      </c>
      <c r="J221" s="96">
        <v>0</v>
      </c>
      <c r="K221" s="96">
        <v>0</v>
      </c>
      <c r="L221" s="96">
        <v>0</v>
      </c>
      <c r="M221" s="96">
        <v>0</v>
      </c>
      <c r="N221" s="96">
        <v>0</v>
      </c>
      <c r="O221" s="22">
        <f>SUM(C221:N221)</f>
        <v>0</v>
      </c>
      <c r="P221" s="21"/>
      <c r="Q221" s="21"/>
      <c r="R221" s="21"/>
      <c r="S221" s="21"/>
      <c r="T221" s="21"/>
      <c r="U221" s="21"/>
      <c r="V221" s="21"/>
      <c r="W221" s="21"/>
      <c r="X221" s="21"/>
      <c r="Y221" s="21"/>
      <c r="Z221" s="21"/>
      <c r="AA221" s="21"/>
      <c r="AB221" s="21"/>
    </row>
    <row r="222" spans="2:28" x14ac:dyDescent="0.25">
      <c r="B222" s="169" t="s">
        <v>27</v>
      </c>
      <c r="C222" s="100">
        <f>SUM(C223:C225)</f>
        <v>0</v>
      </c>
      <c r="D222" s="100">
        <f t="shared" ref="D222:N222" si="64">SUM(D223:D225)</f>
        <v>0</v>
      </c>
      <c r="E222" s="29">
        <f t="shared" si="64"/>
        <v>0</v>
      </c>
      <c r="F222" s="29">
        <f t="shared" si="64"/>
        <v>0</v>
      </c>
      <c r="G222" s="29">
        <f t="shared" si="64"/>
        <v>0</v>
      </c>
      <c r="H222" s="29">
        <f t="shared" si="64"/>
        <v>0</v>
      </c>
      <c r="I222" s="29">
        <f t="shared" si="64"/>
        <v>0</v>
      </c>
      <c r="J222" s="29">
        <f t="shared" si="64"/>
        <v>0</v>
      </c>
      <c r="K222" s="29">
        <f t="shared" si="64"/>
        <v>0</v>
      </c>
      <c r="L222" s="29">
        <f t="shared" si="64"/>
        <v>0</v>
      </c>
      <c r="M222" s="29">
        <f t="shared" si="64"/>
        <v>0</v>
      </c>
      <c r="N222" s="29">
        <f t="shared" si="64"/>
        <v>0</v>
      </c>
      <c r="O222" s="29">
        <f>SUM(O223:O225)</f>
        <v>0</v>
      </c>
      <c r="P222" s="21"/>
      <c r="Q222" s="21"/>
      <c r="R222" s="21"/>
      <c r="S222" s="21"/>
      <c r="T222" s="21"/>
      <c r="U222" s="21"/>
      <c r="V222" s="21"/>
      <c r="W222" s="21"/>
      <c r="X222" s="21"/>
      <c r="Y222" s="21"/>
      <c r="Z222" s="21"/>
      <c r="AA222" s="21"/>
      <c r="AB222" s="21"/>
    </row>
    <row r="223" spans="2:28" x14ac:dyDescent="0.25">
      <c r="B223" s="165" t="s">
        <v>56</v>
      </c>
      <c r="C223" s="96">
        <v>0</v>
      </c>
      <c r="D223" s="96">
        <v>0</v>
      </c>
      <c r="E223" s="96">
        <v>0</v>
      </c>
      <c r="F223" s="96">
        <v>0</v>
      </c>
      <c r="G223" s="96">
        <v>0</v>
      </c>
      <c r="H223" s="96">
        <v>0</v>
      </c>
      <c r="I223" s="96">
        <v>0</v>
      </c>
      <c r="J223" s="96">
        <v>0</v>
      </c>
      <c r="K223" s="96">
        <v>0</v>
      </c>
      <c r="L223" s="96">
        <v>0</v>
      </c>
      <c r="M223" s="96">
        <v>0</v>
      </c>
      <c r="N223" s="96">
        <v>0</v>
      </c>
      <c r="O223" s="22">
        <f>SUM(C223:N223)</f>
        <v>0</v>
      </c>
      <c r="P223" s="21"/>
      <c r="Q223" s="21"/>
      <c r="R223" s="21"/>
      <c r="S223" s="21"/>
      <c r="T223" s="21"/>
      <c r="U223" s="21"/>
      <c r="V223" s="21"/>
      <c r="W223" s="21"/>
      <c r="X223" s="21"/>
      <c r="Y223" s="21"/>
      <c r="Z223" s="21"/>
      <c r="AA223" s="21"/>
      <c r="AB223" s="21"/>
    </row>
    <row r="224" spans="2:28" x14ac:dyDescent="0.25">
      <c r="B224" s="165" t="s">
        <v>58</v>
      </c>
      <c r="C224" s="96">
        <v>0</v>
      </c>
      <c r="D224" s="96">
        <v>0</v>
      </c>
      <c r="E224" s="96">
        <v>0</v>
      </c>
      <c r="F224" s="96">
        <v>0</v>
      </c>
      <c r="G224" s="96">
        <v>0</v>
      </c>
      <c r="H224" s="96">
        <v>0</v>
      </c>
      <c r="I224" s="96">
        <v>0</v>
      </c>
      <c r="J224" s="96">
        <v>0</v>
      </c>
      <c r="K224" s="96">
        <v>0</v>
      </c>
      <c r="L224" s="96">
        <v>0</v>
      </c>
      <c r="M224" s="96">
        <v>0</v>
      </c>
      <c r="N224" s="96">
        <v>0</v>
      </c>
      <c r="O224" s="22">
        <f>SUM(C224:N224)</f>
        <v>0</v>
      </c>
      <c r="P224" s="21"/>
      <c r="Q224" s="21"/>
      <c r="R224" s="21"/>
      <c r="S224" s="21"/>
      <c r="T224" s="21"/>
      <c r="U224" s="21"/>
      <c r="V224" s="21"/>
      <c r="W224" s="21"/>
      <c r="X224" s="21"/>
      <c r="Y224" s="21"/>
      <c r="Z224" s="21"/>
      <c r="AA224" s="21"/>
      <c r="AB224" s="21"/>
    </row>
    <row r="225" spans="2:28" x14ac:dyDescent="0.25">
      <c r="B225" s="165" t="s">
        <v>59</v>
      </c>
      <c r="C225" s="96">
        <v>0</v>
      </c>
      <c r="D225" s="96">
        <v>0</v>
      </c>
      <c r="E225" s="96">
        <v>0</v>
      </c>
      <c r="F225" s="96">
        <v>0</v>
      </c>
      <c r="G225" s="96">
        <v>0</v>
      </c>
      <c r="H225" s="96">
        <v>0</v>
      </c>
      <c r="I225" s="96">
        <v>0</v>
      </c>
      <c r="J225" s="96">
        <v>0</v>
      </c>
      <c r="K225" s="96">
        <v>0</v>
      </c>
      <c r="L225" s="96">
        <v>0</v>
      </c>
      <c r="M225" s="96">
        <v>0</v>
      </c>
      <c r="N225" s="96">
        <v>0</v>
      </c>
      <c r="O225" s="22">
        <f>SUM(C225:N225)</f>
        <v>0</v>
      </c>
      <c r="P225" s="21"/>
      <c r="Q225" s="21"/>
      <c r="R225" s="21"/>
      <c r="S225" s="21"/>
      <c r="T225" s="21"/>
      <c r="U225" s="21"/>
      <c r="V225" s="21"/>
      <c r="W225" s="21"/>
      <c r="X225" s="21"/>
      <c r="Y225" s="21"/>
      <c r="Z225" s="21"/>
      <c r="AA225" s="21"/>
      <c r="AB225" s="21"/>
    </row>
    <row r="226" spans="2:28" x14ac:dyDescent="0.25">
      <c r="B226" s="169" t="s">
        <v>28</v>
      </c>
      <c r="C226" s="100">
        <f>SUM(C227:C229)</f>
        <v>0</v>
      </c>
      <c r="D226" s="100">
        <f t="shared" ref="D226:N226" si="65">SUM(D227:D229)</f>
        <v>0</v>
      </c>
      <c r="E226" s="29">
        <f t="shared" si="65"/>
        <v>0</v>
      </c>
      <c r="F226" s="29">
        <f t="shared" si="65"/>
        <v>0</v>
      </c>
      <c r="G226" s="29">
        <f t="shared" si="65"/>
        <v>0</v>
      </c>
      <c r="H226" s="29">
        <f t="shared" si="65"/>
        <v>0</v>
      </c>
      <c r="I226" s="29">
        <f t="shared" si="65"/>
        <v>0</v>
      </c>
      <c r="J226" s="29">
        <f t="shared" si="65"/>
        <v>0</v>
      </c>
      <c r="K226" s="29">
        <f t="shared" si="65"/>
        <v>0</v>
      </c>
      <c r="L226" s="29">
        <f t="shared" si="65"/>
        <v>0</v>
      </c>
      <c r="M226" s="29">
        <f t="shared" si="65"/>
        <v>0</v>
      </c>
      <c r="N226" s="29">
        <f t="shared" si="65"/>
        <v>0</v>
      </c>
      <c r="O226" s="29">
        <f>SUM(O227:O229)</f>
        <v>0</v>
      </c>
      <c r="P226" s="21"/>
      <c r="Q226" s="21"/>
      <c r="R226" s="21"/>
      <c r="S226" s="21"/>
      <c r="T226" s="21"/>
      <c r="U226" s="21"/>
      <c r="V226" s="21"/>
      <c r="W226" s="21"/>
      <c r="X226" s="21"/>
      <c r="Y226" s="21"/>
      <c r="Z226" s="21"/>
      <c r="AA226" s="21"/>
      <c r="AB226" s="21"/>
    </row>
    <row r="227" spans="2:28" x14ac:dyDescent="0.25">
      <c r="B227" s="165" t="s">
        <v>56</v>
      </c>
      <c r="C227" s="96">
        <v>0</v>
      </c>
      <c r="D227" s="96">
        <v>0</v>
      </c>
      <c r="E227" s="96">
        <v>0</v>
      </c>
      <c r="F227" s="96">
        <v>0</v>
      </c>
      <c r="G227" s="96">
        <v>0</v>
      </c>
      <c r="H227" s="96">
        <v>0</v>
      </c>
      <c r="I227" s="96">
        <v>0</v>
      </c>
      <c r="J227" s="96">
        <v>0</v>
      </c>
      <c r="K227" s="96">
        <v>0</v>
      </c>
      <c r="L227" s="96">
        <v>0</v>
      </c>
      <c r="M227" s="96">
        <v>0</v>
      </c>
      <c r="N227" s="96">
        <v>0</v>
      </c>
      <c r="O227" s="22">
        <f>SUM(C227:N227)</f>
        <v>0</v>
      </c>
      <c r="P227" s="21"/>
      <c r="Q227" s="21"/>
      <c r="R227" s="21"/>
      <c r="S227" s="21"/>
      <c r="T227" s="21"/>
      <c r="U227" s="21"/>
      <c r="V227" s="21"/>
      <c r="W227" s="21"/>
      <c r="X227" s="21"/>
      <c r="Y227" s="21"/>
      <c r="Z227" s="21"/>
      <c r="AA227" s="21"/>
      <c r="AB227" s="21"/>
    </row>
    <row r="228" spans="2:28" x14ac:dyDescent="0.25">
      <c r="B228" s="165" t="s">
        <v>58</v>
      </c>
      <c r="C228" s="96">
        <v>0</v>
      </c>
      <c r="D228" s="96">
        <v>0</v>
      </c>
      <c r="E228" s="96">
        <v>0</v>
      </c>
      <c r="F228" s="96">
        <v>0</v>
      </c>
      <c r="G228" s="96">
        <v>0</v>
      </c>
      <c r="H228" s="96">
        <v>0</v>
      </c>
      <c r="I228" s="96">
        <v>0</v>
      </c>
      <c r="J228" s="96">
        <v>0</v>
      </c>
      <c r="K228" s="96">
        <v>0</v>
      </c>
      <c r="L228" s="96">
        <v>0</v>
      </c>
      <c r="M228" s="96">
        <v>0</v>
      </c>
      <c r="N228" s="96">
        <v>0</v>
      </c>
      <c r="O228" s="22">
        <f>SUM(C228:N228)</f>
        <v>0</v>
      </c>
      <c r="P228" s="21"/>
      <c r="Q228" s="21"/>
      <c r="R228" s="21"/>
      <c r="S228" s="21"/>
      <c r="T228" s="21"/>
      <c r="U228" s="21"/>
      <c r="V228" s="21"/>
      <c r="W228" s="21"/>
      <c r="X228" s="21"/>
      <c r="Y228" s="21"/>
      <c r="Z228" s="21"/>
      <c r="AA228" s="21"/>
      <c r="AB228" s="21"/>
    </row>
    <row r="229" spans="2:28" x14ac:dyDescent="0.25">
      <c r="B229" s="165" t="s">
        <v>59</v>
      </c>
      <c r="C229" s="96">
        <v>0</v>
      </c>
      <c r="D229" s="96">
        <v>0</v>
      </c>
      <c r="E229" s="96">
        <v>0</v>
      </c>
      <c r="F229" s="96">
        <v>0</v>
      </c>
      <c r="G229" s="96">
        <v>0</v>
      </c>
      <c r="H229" s="96">
        <v>0</v>
      </c>
      <c r="I229" s="96">
        <v>0</v>
      </c>
      <c r="J229" s="96">
        <v>0</v>
      </c>
      <c r="K229" s="96">
        <v>0</v>
      </c>
      <c r="L229" s="96">
        <v>0</v>
      </c>
      <c r="M229" s="96">
        <v>0</v>
      </c>
      <c r="N229" s="96">
        <v>0</v>
      </c>
      <c r="O229" s="22">
        <f>SUM(C229:N229)</f>
        <v>0</v>
      </c>
      <c r="P229" s="21"/>
      <c r="Q229" s="21"/>
      <c r="R229" s="21"/>
      <c r="S229" s="21"/>
      <c r="T229" s="21"/>
      <c r="U229" s="21"/>
      <c r="V229" s="21"/>
      <c r="W229" s="21"/>
      <c r="X229" s="21"/>
      <c r="Y229" s="21"/>
      <c r="Z229" s="21"/>
      <c r="AA229" s="21"/>
      <c r="AB229" s="21"/>
    </row>
    <row r="230" spans="2:28" x14ac:dyDescent="0.25">
      <c r="B230" s="184"/>
      <c r="C230" s="103"/>
      <c r="D230" s="103"/>
      <c r="E230" s="103"/>
      <c r="F230" s="103"/>
      <c r="G230" s="103"/>
      <c r="H230" s="103"/>
      <c r="I230" s="103"/>
      <c r="J230" s="103"/>
      <c r="K230" s="103"/>
      <c r="L230" s="103"/>
      <c r="M230" s="103"/>
      <c r="N230" s="103"/>
      <c r="O230" s="38"/>
      <c r="P230" s="21"/>
      <c r="Q230" s="21"/>
      <c r="R230" s="21"/>
      <c r="S230" s="21"/>
      <c r="T230" s="21"/>
      <c r="U230" s="21"/>
      <c r="V230" s="21"/>
      <c r="W230" s="21"/>
      <c r="X230" s="21"/>
      <c r="Y230" s="21"/>
      <c r="Z230" s="21"/>
      <c r="AA230" s="21"/>
      <c r="AB230" s="21"/>
    </row>
    <row r="231" spans="2:28" ht="15.75" thickBot="1" x14ac:dyDescent="0.3">
      <c r="B231" s="174" t="s">
        <v>82</v>
      </c>
      <c r="C231" s="126">
        <f>+C232+C236+C240</f>
        <v>0</v>
      </c>
      <c r="D231" s="126">
        <f t="shared" ref="D231:N231" si="66">+D232+D236+D240</f>
        <v>0</v>
      </c>
      <c r="E231" s="51">
        <f t="shared" si="66"/>
        <v>0</v>
      </c>
      <c r="F231" s="51">
        <f t="shared" si="66"/>
        <v>0</v>
      </c>
      <c r="G231" s="51">
        <f t="shared" si="66"/>
        <v>0</v>
      </c>
      <c r="H231" s="51">
        <f t="shared" si="66"/>
        <v>0</v>
      </c>
      <c r="I231" s="51">
        <f t="shared" si="66"/>
        <v>0</v>
      </c>
      <c r="J231" s="51">
        <f t="shared" si="66"/>
        <v>0</v>
      </c>
      <c r="K231" s="51">
        <f t="shared" si="66"/>
        <v>0</v>
      </c>
      <c r="L231" s="51">
        <f t="shared" si="66"/>
        <v>0</v>
      </c>
      <c r="M231" s="51">
        <f t="shared" si="66"/>
        <v>0</v>
      </c>
      <c r="N231" s="51">
        <f t="shared" si="66"/>
        <v>0</v>
      </c>
      <c r="O231" s="51">
        <f>+O232+O236</f>
        <v>0</v>
      </c>
      <c r="P231" s="21"/>
      <c r="Q231" s="21"/>
      <c r="R231" s="21"/>
      <c r="S231" s="21"/>
      <c r="T231" s="21"/>
      <c r="U231" s="21"/>
      <c r="V231" s="21"/>
      <c r="W231" s="21"/>
      <c r="X231" s="21"/>
      <c r="Y231" s="21"/>
      <c r="Z231" s="21"/>
      <c r="AA231" s="21"/>
      <c r="AB231" s="21"/>
    </row>
    <row r="232" spans="2:28" ht="15.75" thickTop="1" x14ac:dyDescent="0.25">
      <c r="B232" s="169" t="s">
        <v>25</v>
      </c>
      <c r="C232" s="122">
        <f>SUM(C233:C235)</f>
        <v>0</v>
      </c>
      <c r="D232" s="122">
        <f t="shared" ref="D232:N232" si="67">SUM(D233:D235)</f>
        <v>0</v>
      </c>
      <c r="E232" s="122">
        <f t="shared" si="67"/>
        <v>0</v>
      </c>
      <c r="F232" s="122">
        <f t="shared" si="67"/>
        <v>0</v>
      </c>
      <c r="G232" s="122">
        <f t="shared" si="67"/>
        <v>0</v>
      </c>
      <c r="H232" s="122">
        <f t="shared" si="67"/>
        <v>0</v>
      </c>
      <c r="I232" s="122">
        <f t="shared" si="67"/>
        <v>0</v>
      </c>
      <c r="J232" s="122">
        <f t="shared" si="67"/>
        <v>0</v>
      </c>
      <c r="K232" s="122">
        <f t="shared" si="67"/>
        <v>0</v>
      </c>
      <c r="L232" s="122">
        <f t="shared" si="67"/>
        <v>0</v>
      </c>
      <c r="M232" s="122">
        <f t="shared" si="67"/>
        <v>0</v>
      </c>
      <c r="N232" s="122">
        <f t="shared" si="67"/>
        <v>0</v>
      </c>
      <c r="O232" s="42">
        <f>SUM(O233:O235)</f>
        <v>0</v>
      </c>
      <c r="P232" s="21"/>
      <c r="Q232" s="21"/>
      <c r="R232" s="21"/>
      <c r="S232" s="21"/>
      <c r="T232" s="21"/>
      <c r="U232" s="21"/>
      <c r="V232" s="21"/>
      <c r="W232" s="21"/>
      <c r="X232" s="21"/>
      <c r="Y232" s="21"/>
      <c r="Z232" s="21"/>
      <c r="AA232" s="21"/>
      <c r="AB232" s="21"/>
    </row>
    <row r="233" spans="2:28" x14ac:dyDescent="0.25">
      <c r="B233" s="165" t="s">
        <v>56</v>
      </c>
      <c r="C233" s="96">
        <v>0</v>
      </c>
      <c r="D233" s="96">
        <v>0</v>
      </c>
      <c r="E233" s="96">
        <v>0</v>
      </c>
      <c r="F233" s="96">
        <v>0</v>
      </c>
      <c r="G233" s="96">
        <v>0</v>
      </c>
      <c r="H233" s="96">
        <v>0</v>
      </c>
      <c r="I233" s="96">
        <v>0</v>
      </c>
      <c r="J233" s="96">
        <v>0</v>
      </c>
      <c r="K233" s="96">
        <v>0</v>
      </c>
      <c r="L233" s="96">
        <v>0</v>
      </c>
      <c r="M233" s="96">
        <v>0</v>
      </c>
      <c r="N233" s="96">
        <v>0</v>
      </c>
      <c r="O233" s="22">
        <f>SUM(C233:N233)</f>
        <v>0</v>
      </c>
      <c r="P233" s="21"/>
      <c r="Q233" s="21"/>
      <c r="R233" s="21"/>
      <c r="S233" s="21"/>
      <c r="T233" s="21"/>
      <c r="U233" s="21"/>
      <c r="V233" s="21"/>
      <c r="W233" s="21"/>
      <c r="X233" s="21"/>
      <c r="Y233" s="21"/>
      <c r="Z233" s="21"/>
      <c r="AA233" s="21"/>
      <c r="AB233" s="21"/>
    </row>
    <row r="234" spans="2:28" x14ac:dyDescent="0.25">
      <c r="B234" s="165" t="s">
        <v>58</v>
      </c>
      <c r="C234" s="96">
        <v>0</v>
      </c>
      <c r="D234" s="96">
        <v>0</v>
      </c>
      <c r="E234" s="96">
        <v>0</v>
      </c>
      <c r="F234" s="96">
        <v>0</v>
      </c>
      <c r="G234" s="96">
        <v>0</v>
      </c>
      <c r="H234" s="96">
        <v>0</v>
      </c>
      <c r="I234" s="96">
        <v>0</v>
      </c>
      <c r="J234" s="96">
        <v>0</v>
      </c>
      <c r="K234" s="96">
        <v>0</v>
      </c>
      <c r="L234" s="96">
        <v>0</v>
      </c>
      <c r="M234" s="96">
        <v>0</v>
      </c>
      <c r="N234" s="96">
        <v>0</v>
      </c>
      <c r="O234" s="22">
        <f>SUM(C234:N234)</f>
        <v>0</v>
      </c>
      <c r="P234" s="21"/>
      <c r="Q234" s="21"/>
      <c r="R234" s="21"/>
      <c r="S234" s="21"/>
      <c r="T234" s="21"/>
      <c r="U234" s="21"/>
      <c r="V234" s="21"/>
      <c r="W234" s="21"/>
      <c r="X234" s="21"/>
      <c r="Y234" s="21"/>
      <c r="Z234" s="21"/>
      <c r="AA234" s="21"/>
      <c r="AB234" s="21"/>
    </row>
    <row r="235" spans="2:28" x14ac:dyDescent="0.25">
      <c r="B235" s="165" t="s">
        <v>59</v>
      </c>
      <c r="C235" s="96">
        <v>0</v>
      </c>
      <c r="D235" s="96">
        <v>0</v>
      </c>
      <c r="E235" s="96">
        <v>0</v>
      </c>
      <c r="F235" s="96">
        <v>0</v>
      </c>
      <c r="G235" s="96">
        <v>0</v>
      </c>
      <c r="H235" s="96">
        <v>0</v>
      </c>
      <c r="I235" s="96">
        <v>0</v>
      </c>
      <c r="J235" s="96">
        <v>0</v>
      </c>
      <c r="K235" s="96">
        <v>0</v>
      </c>
      <c r="L235" s="96">
        <v>0</v>
      </c>
      <c r="M235" s="96">
        <v>0</v>
      </c>
      <c r="N235" s="96">
        <v>0</v>
      </c>
      <c r="O235" s="22">
        <f>SUM(C235:N235)</f>
        <v>0</v>
      </c>
      <c r="P235" s="21"/>
      <c r="Q235" s="21"/>
      <c r="R235" s="21"/>
      <c r="S235" s="21"/>
      <c r="T235" s="21"/>
      <c r="U235" s="21"/>
      <c r="V235" s="21"/>
      <c r="W235" s="21"/>
      <c r="X235" s="21"/>
      <c r="Y235" s="21"/>
      <c r="Z235" s="21"/>
      <c r="AA235" s="21"/>
      <c r="AB235" s="21"/>
    </row>
    <row r="236" spans="2:28" x14ac:dyDescent="0.25">
      <c r="B236" s="169" t="s">
        <v>27</v>
      </c>
      <c r="C236" s="122">
        <f>SUM(C237:C239)</f>
        <v>0</v>
      </c>
      <c r="D236" s="122">
        <f t="shared" ref="D236:N236" si="68">SUM(D237:D239)</f>
        <v>0</v>
      </c>
      <c r="E236" s="122">
        <f t="shared" si="68"/>
        <v>0</v>
      </c>
      <c r="F236" s="122">
        <f t="shared" si="68"/>
        <v>0</v>
      </c>
      <c r="G236" s="122">
        <f t="shared" si="68"/>
        <v>0</v>
      </c>
      <c r="H236" s="122">
        <f t="shared" si="68"/>
        <v>0</v>
      </c>
      <c r="I236" s="122">
        <f t="shared" si="68"/>
        <v>0</v>
      </c>
      <c r="J236" s="122">
        <f t="shared" si="68"/>
        <v>0</v>
      </c>
      <c r="K236" s="122">
        <f t="shared" si="68"/>
        <v>0</v>
      </c>
      <c r="L236" s="122">
        <f t="shared" si="68"/>
        <v>0</v>
      </c>
      <c r="M236" s="122">
        <f t="shared" si="68"/>
        <v>0</v>
      </c>
      <c r="N236" s="122">
        <f t="shared" si="68"/>
        <v>0</v>
      </c>
      <c r="O236" s="42">
        <f>SUM(O237:O239)</f>
        <v>0</v>
      </c>
      <c r="P236" s="21"/>
      <c r="Q236" s="21"/>
      <c r="R236" s="21"/>
      <c r="S236" s="21"/>
      <c r="T236" s="21"/>
      <c r="U236" s="21"/>
      <c r="V236" s="21"/>
      <c r="W236" s="21"/>
      <c r="X236" s="21"/>
      <c r="Y236" s="21"/>
      <c r="Z236" s="21"/>
      <c r="AA236" s="21"/>
      <c r="AB236" s="21"/>
    </row>
    <row r="237" spans="2:28" x14ac:dyDescent="0.25">
      <c r="B237" s="165" t="s">
        <v>56</v>
      </c>
      <c r="C237" s="96">
        <v>0</v>
      </c>
      <c r="D237" s="96">
        <v>0</v>
      </c>
      <c r="E237" s="96">
        <v>0</v>
      </c>
      <c r="F237" s="96">
        <v>0</v>
      </c>
      <c r="G237" s="96">
        <v>0</v>
      </c>
      <c r="H237" s="96">
        <v>0</v>
      </c>
      <c r="I237" s="96">
        <v>0</v>
      </c>
      <c r="J237" s="96">
        <v>0</v>
      </c>
      <c r="K237" s="96">
        <v>0</v>
      </c>
      <c r="L237" s="96">
        <v>0</v>
      </c>
      <c r="M237" s="96">
        <v>0</v>
      </c>
      <c r="N237" s="96">
        <v>0</v>
      </c>
      <c r="O237" s="22">
        <f>SUM(C237:N237)</f>
        <v>0</v>
      </c>
      <c r="P237" s="21"/>
      <c r="Q237" s="21"/>
      <c r="R237" s="21"/>
      <c r="S237" s="21"/>
      <c r="T237" s="21"/>
      <c r="U237" s="21"/>
      <c r="V237" s="21"/>
      <c r="W237" s="21"/>
      <c r="X237" s="21"/>
      <c r="Y237" s="21"/>
      <c r="Z237" s="21"/>
      <c r="AA237" s="21"/>
      <c r="AB237" s="21"/>
    </row>
    <row r="238" spans="2:28" x14ac:dyDescent="0.25">
      <c r="B238" s="165" t="s">
        <v>58</v>
      </c>
      <c r="C238" s="96">
        <v>0</v>
      </c>
      <c r="D238" s="96">
        <v>0</v>
      </c>
      <c r="E238" s="96">
        <v>0</v>
      </c>
      <c r="F238" s="96">
        <v>0</v>
      </c>
      <c r="G238" s="96">
        <v>0</v>
      </c>
      <c r="H238" s="96">
        <v>0</v>
      </c>
      <c r="I238" s="96">
        <v>0</v>
      </c>
      <c r="J238" s="96">
        <v>0</v>
      </c>
      <c r="K238" s="96">
        <v>0</v>
      </c>
      <c r="L238" s="96">
        <v>0</v>
      </c>
      <c r="M238" s="96">
        <v>0</v>
      </c>
      <c r="N238" s="96">
        <v>0</v>
      </c>
      <c r="O238" s="22">
        <f>SUM(C238:N238)</f>
        <v>0</v>
      </c>
      <c r="P238" s="21"/>
      <c r="Q238" s="21"/>
      <c r="R238" s="21"/>
      <c r="S238" s="21"/>
      <c r="T238" s="21"/>
      <c r="U238" s="21"/>
      <c r="V238" s="21"/>
      <c r="W238" s="21"/>
      <c r="X238" s="21"/>
      <c r="Y238" s="21"/>
      <c r="Z238" s="21"/>
      <c r="AA238" s="21"/>
      <c r="AB238" s="21"/>
    </row>
    <row r="239" spans="2:28" x14ac:dyDescent="0.25">
      <c r="B239" s="165" t="s">
        <v>59</v>
      </c>
      <c r="C239" s="96">
        <v>0</v>
      </c>
      <c r="D239" s="96">
        <v>0</v>
      </c>
      <c r="E239" s="96">
        <v>0</v>
      </c>
      <c r="F239" s="96">
        <v>0</v>
      </c>
      <c r="G239" s="96">
        <v>0</v>
      </c>
      <c r="H239" s="96">
        <v>0</v>
      </c>
      <c r="I239" s="96">
        <v>0</v>
      </c>
      <c r="J239" s="96">
        <v>0</v>
      </c>
      <c r="K239" s="96">
        <v>0</v>
      </c>
      <c r="L239" s="96">
        <v>0</v>
      </c>
      <c r="M239" s="96">
        <v>0</v>
      </c>
      <c r="N239" s="96">
        <v>0</v>
      </c>
      <c r="O239" s="22">
        <f>SUM(C239:N239)</f>
        <v>0</v>
      </c>
      <c r="P239" s="21"/>
      <c r="Q239" s="21"/>
      <c r="R239" s="21"/>
      <c r="S239" s="21"/>
      <c r="T239" s="21"/>
      <c r="U239" s="21"/>
      <c r="V239" s="21"/>
      <c r="W239" s="21"/>
      <c r="X239" s="21"/>
      <c r="Y239" s="21"/>
      <c r="Z239" s="21"/>
      <c r="AA239" s="21"/>
      <c r="AB239" s="21"/>
    </row>
    <row r="240" spans="2:28" x14ac:dyDescent="0.25">
      <c r="B240" s="169" t="s">
        <v>28</v>
      </c>
      <c r="C240" s="122">
        <f>SUM(C241:C243)</f>
        <v>0</v>
      </c>
      <c r="D240" s="122">
        <f t="shared" ref="D240:N240" si="69">SUM(D241:D243)</f>
        <v>0</v>
      </c>
      <c r="E240" s="122">
        <f t="shared" si="69"/>
        <v>0</v>
      </c>
      <c r="F240" s="122">
        <f t="shared" si="69"/>
        <v>0</v>
      </c>
      <c r="G240" s="122">
        <f t="shared" si="69"/>
        <v>0</v>
      </c>
      <c r="H240" s="122">
        <f t="shared" si="69"/>
        <v>0</v>
      </c>
      <c r="I240" s="122">
        <f t="shared" si="69"/>
        <v>0</v>
      </c>
      <c r="J240" s="122">
        <f t="shared" si="69"/>
        <v>0</v>
      </c>
      <c r="K240" s="122">
        <f t="shared" si="69"/>
        <v>0</v>
      </c>
      <c r="L240" s="122">
        <f t="shared" si="69"/>
        <v>0</v>
      </c>
      <c r="M240" s="122">
        <f t="shared" si="69"/>
        <v>0</v>
      </c>
      <c r="N240" s="122">
        <f t="shared" si="69"/>
        <v>0</v>
      </c>
      <c r="O240" s="42">
        <f>SUM(O241:O243)</f>
        <v>0</v>
      </c>
      <c r="P240" s="21"/>
      <c r="Q240" s="21"/>
      <c r="R240" s="21"/>
      <c r="S240" s="21"/>
      <c r="T240" s="21"/>
      <c r="U240" s="21"/>
      <c r="V240" s="21"/>
      <c r="W240" s="21"/>
      <c r="X240" s="21"/>
      <c r="Y240" s="21"/>
      <c r="Z240" s="21"/>
      <c r="AA240" s="21"/>
      <c r="AB240" s="21"/>
    </row>
    <row r="241" spans="1:28" x14ac:dyDescent="0.25">
      <c r="B241" s="165" t="s">
        <v>56</v>
      </c>
      <c r="C241" s="96">
        <v>0</v>
      </c>
      <c r="D241" s="96">
        <v>0</v>
      </c>
      <c r="E241" s="96">
        <v>0</v>
      </c>
      <c r="F241" s="96">
        <v>0</v>
      </c>
      <c r="G241" s="96">
        <v>0</v>
      </c>
      <c r="H241" s="96">
        <v>0</v>
      </c>
      <c r="I241" s="96">
        <v>0</v>
      </c>
      <c r="J241" s="96">
        <v>0</v>
      </c>
      <c r="K241" s="96">
        <v>0</v>
      </c>
      <c r="L241" s="96">
        <v>0</v>
      </c>
      <c r="M241" s="96">
        <v>0</v>
      </c>
      <c r="N241" s="96">
        <v>0</v>
      </c>
      <c r="O241" s="22">
        <f>SUM(C241:N241)</f>
        <v>0</v>
      </c>
      <c r="P241" s="21"/>
      <c r="Q241" s="21"/>
      <c r="R241" s="21"/>
      <c r="S241" s="21"/>
      <c r="T241" s="21"/>
      <c r="U241" s="21"/>
      <c r="V241" s="21"/>
      <c r="W241" s="21"/>
      <c r="X241" s="21"/>
      <c r="Y241" s="21"/>
      <c r="Z241" s="21"/>
      <c r="AA241" s="21"/>
      <c r="AB241" s="21"/>
    </row>
    <row r="242" spans="1:28" x14ac:dyDescent="0.25">
      <c r="B242" s="165" t="s">
        <v>58</v>
      </c>
      <c r="C242" s="96">
        <v>0</v>
      </c>
      <c r="D242" s="96">
        <v>0</v>
      </c>
      <c r="E242" s="96">
        <v>0</v>
      </c>
      <c r="F242" s="96">
        <v>0</v>
      </c>
      <c r="G242" s="96">
        <v>0</v>
      </c>
      <c r="H242" s="96">
        <v>0</v>
      </c>
      <c r="I242" s="96">
        <v>0</v>
      </c>
      <c r="J242" s="96">
        <v>0</v>
      </c>
      <c r="K242" s="96">
        <v>0</v>
      </c>
      <c r="L242" s="96">
        <v>0</v>
      </c>
      <c r="M242" s="96">
        <v>0</v>
      </c>
      <c r="N242" s="96">
        <v>0</v>
      </c>
      <c r="O242" s="22">
        <f>SUM(C242:N242)</f>
        <v>0</v>
      </c>
      <c r="P242" s="21"/>
      <c r="Q242" s="21"/>
      <c r="R242" s="21"/>
      <c r="S242" s="21"/>
      <c r="T242" s="21"/>
      <c r="U242" s="21"/>
      <c r="V242" s="21"/>
      <c r="W242" s="21"/>
      <c r="X242" s="21"/>
      <c r="Y242" s="21"/>
      <c r="Z242" s="21"/>
      <c r="AA242" s="21"/>
      <c r="AB242" s="21"/>
    </row>
    <row r="243" spans="1:28" x14ac:dyDescent="0.25">
      <c r="B243" s="165" t="s">
        <v>59</v>
      </c>
      <c r="C243" s="96">
        <v>0</v>
      </c>
      <c r="D243" s="96">
        <v>0</v>
      </c>
      <c r="E243" s="96">
        <v>0</v>
      </c>
      <c r="F243" s="96">
        <v>0</v>
      </c>
      <c r="G243" s="96">
        <v>0</v>
      </c>
      <c r="H243" s="96">
        <v>0</v>
      </c>
      <c r="I243" s="96">
        <v>0</v>
      </c>
      <c r="J243" s="96">
        <v>0</v>
      </c>
      <c r="K243" s="96">
        <v>0</v>
      </c>
      <c r="L243" s="96">
        <v>0</v>
      </c>
      <c r="M243" s="96">
        <v>0</v>
      </c>
      <c r="N243" s="96">
        <v>0</v>
      </c>
      <c r="O243" s="22">
        <f>SUM(C243:N243)</f>
        <v>0</v>
      </c>
      <c r="P243" s="21"/>
      <c r="Q243" s="21"/>
      <c r="R243" s="21"/>
      <c r="S243" s="21"/>
      <c r="T243" s="21"/>
      <c r="U243" s="21"/>
      <c r="V243" s="21"/>
      <c r="W243" s="21"/>
      <c r="X243" s="21"/>
      <c r="Y243" s="21"/>
      <c r="Z243" s="21"/>
      <c r="AA243" s="21"/>
      <c r="AB243" s="21"/>
    </row>
    <row r="244" spans="1:28" x14ac:dyDescent="0.25">
      <c r="B244" s="165"/>
      <c r="C244" s="137"/>
      <c r="D244" s="137"/>
      <c r="E244" s="137"/>
      <c r="F244" s="137"/>
      <c r="G244" s="137"/>
      <c r="H244" s="137"/>
      <c r="I244" s="137"/>
      <c r="J244" s="137"/>
      <c r="K244" s="137"/>
      <c r="L244" s="137"/>
      <c r="M244" s="137"/>
      <c r="N244" s="137"/>
      <c r="O244" s="61"/>
      <c r="P244" s="21"/>
      <c r="Q244" s="21"/>
      <c r="R244" s="21"/>
      <c r="S244" s="21"/>
      <c r="T244" s="21"/>
      <c r="U244" s="21"/>
      <c r="V244" s="21"/>
      <c r="W244" s="21"/>
      <c r="X244" s="21"/>
      <c r="Y244" s="21"/>
      <c r="Z244" s="21"/>
      <c r="AA244" s="21"/>
      <c r="AB244" s="21"/>
    </row>
    <row r="245" spans="1:28" s="24" customFormat="1" ht="15.75" thickBot="1" x14ac:dyDescent="0.3">
      <c r="A245" s="16"/>
      <c r="B245" s="174" t="s">
        <v>83</v>
      </c>
      <c r="C245" s="126">
        <f>+C246+C250+C254</f>
        <v>20.91108455928611</v>
      </c>
      <c r="D245" s="126">
        <f t="shared" ref="D245:N245" si="70">+D246+D250+D254</f>
        <v>20.976359969286111</v>
      </c>
      <c r="E245" s="51">
        <f t="shared" si="70"/>
        <v>21.065737189286111</v>
      </c>
      <c r="F245" s="51">
        <f t="shared" si="70"/>
        <v>21.11080907928611</v>
      </c>
      <c r="G245" s="51">
        <f t="shared" si="70"/>
        <v>21.198072959286108</v>
      </c>
      <c r="H245" s="51">
        <f t="shared" si="70"/>
        <v>21.326938299286109</v>
      </c>
      <c r="I245" s="51">
        <f t="shared" si="70"/>
        <v>21.440846429286111</v>
      </c>
      <c r="J245" s="51">
        <f t="shared" si="70"/>
        <v>21.62993305928611</v>
      </c>
      <c r="K245" s="51">
        <f t="shared" si="70"/>
        <v>0</v>
      </c>
      <c r="L245" s="51">
        <f t="shared" si="70"/>
        <v>0</v>
      </c>
      <c r="M245" s="51">
        <f t="shared" si="70"/>
        <v>0</v>
      </c>
      <c r="N245" s="51">
        <f t="shared" si="70"/>
        <v>0</v>
      </c>
      <c r="O245" s="51"/>
      <c r="P245" s="21"/>
      <c r="Q245" s="21"/>
      <c r="R245" s="21"/>
      <c r="S245" s="21"/>
      <c r="T245" s="21"/>
      <c r="U245" s="21"/>
      <c r="V245" s="21"/>
      <c r="W245" s="21"/>
      <c r="X245" s="21"/>
      <c r="Y245" s="21"/>
      <c r="Z245" s="21"/>
      <c r="AA245" s="21"/>
      <c r="AB245" s="21"/>
    </row>
    <row r="246" spans="1:28" s="24" customFormat="1" ht="15.75" thickTop="1" x14ac:dyDescent="0.25">
      <c r="A246" s="16"/>
      <c r="B246" s="169" t="s">
        <v>25</v>
      </c>
      <c r="C246" s="122">
        <f>SUM(C247:C249)</f>
        <v>13.598277080000001</v>
      </c>
      <c r="D246" s="122">
        <f t="shared" ref="D246:N246" si="71">SUM(D247:D249)</f>
        <v>13.663552490000001</v>
      </c>
      <c r="E246" s="42">
        <f t="shared" si="71"/>
        <v>13.75292971</v>
      </c>
      <c r="F246" s="42">
        <f t="shared" si="71"/>
        <v>13.798001599999999</v>
      </c>
      <c r="G246" s="42">
        <f t="shared" si="71"/>
        <v>13.885265479999999</v>
      </c>
      <c r="H246" s="42">
        <f t="shared" si="71"/>
        <v>14.01413082</v>
      </c>
      <c r="I246" s="42">
        <f t="shared" si="71"/>
        <v>14.128038950000001</v>
      </c>
      <c r="J246" s="42">
        <f t="shared" si="71"/>
        <v>14.317125580000001</v>
      </c>
      <c r="K246" s="42">
        <f t="shared" si="71"/>
        <v>0</v>
      </c>
      <c r="L246" s="42">
        <f t="shared" si="71"/>
        <v>0</v>
      </c>
      <c r="M246" s="42">
        <f t="shared" si="71"/>
        <v>0</v>
      </c>
      <c r="N246" s="42">
        <f t="shared" si="71"/>
        <v>0</v>
      </c>
      <c r="O246" s="42"/>
      <c r="P246" s="21"/>
      <c r="Q246" s="21"/>
      <c r="R246" s="21"/>
      <c r="S246" s="21"/>
      <c r="T246" s="21"/>
      <c r="U246" s="21"/>
      <c r="V246" s="21"/>
      <c r="W246" s="21"/>
      <c r="X246" s="21"/>
      <c r="Y246" s="21"/>
      <c r="Z246" s="21"/>
      <c r="AA246" s="21"/>
      <c r="AB246" s="21"/>
    </row>
    <row r="247" spans="1:28" s="24" customFormat="1" x14ac:dyDescent="0.25">
      <c r="A247" s="16"/>
      <c r="B247" s="165" t="s">
        <v>56</v>
      </c>
      <c r="C247" s="96">
        <f>+C191-C205-C219-C233</f>
        <v>13.598277080000001</v>
      </c>
      <c r="D247" s="96">
        <f t="shared" ref="D247:N249" si="72">+D191-D205-D219-D233</f>
        <v>13.663552490000001</v>
      </c>
      <c r="E247" s="96">
        <f t="shared" si="72"/>
        <v>13.75292971</v>
      </c>
      <c r="F247" s="96">
        <f t="shared" si="72"/>
        <v>13.798001599999999</v>
      </c>
      <c r="G247" s="96">
        <f t="shared" si="72"/>
        <v>13.885265479999999</v>
      </c>
      <c r="H247" s="96">
        <f t="shared" si="72"/>
        <v>14.01413082</v>
      </c>
      <c r="I247" s="96">
        <f t="shared" si="72"/>
        <v>14.128038950000001</v>
      </c>
      <c r="J247" s="96">
        <f t="shared" si="72"/>
        <v>14.317125580000001</v>
      </c>
      <c r="K247" s="96">
        <f t="shared" si="72"/>
        <v>0</v>
      </c>
      <c r="L247" s="96">
        <f t="shared" si="72"/>
        <v>0</v>
      </c>
      <c r="M247" s="96">
        <f t="shared" si="72"/>
        <v>0</v>
      </c>
      <c r="N247" s="96">
        <f t="shared" si="72"/>
        <v>0</v>
      </c>
      <c r="O247" s="22"/>
      <c r="P247" s="21"/>
      <c r="Q247" s="21"/>
      <c r="R247" s="21"/>
      <c r="S247" s="21"/>
      <c r="T247" s="21"/>
      <c r="U247" s="21"/>
      <c r="V247" s="21"/>
      <c r="W247" s="21"/>
      <c r="X247" s="21"/>
      <c r="Y247" s="21"/>
      <c r="Z247" s="21"/>
      <c r="AA247" s="21"/>
      <c r="AB247" s="21"/>
    </row>
    <row r="248" spans="1:28" s="24" customFormat="1" x14ac:dyDescent="0.25">
      <c r="A248" s="16"/>
      <c r="B248" s="165" t="s">
        <v>58</v>
      </c>
      <c r="C248" s="96">
        <f>+C192-C206-C220-C234</f>
        <v>0</v>
      </c>
      <c r="D248" s="96">
        <f t="shared" si="72"/>
        <v>0</v>
      </c>
      <c r="E248" s="96">
        <f t="shared" si="72"/>
        <v>0</v>
      </c>
      <c r="F248" s="96">
        <f t="shared" si="72"/>
        <v>0</v>
      </c>
      <c r="G248" s="103">
        <f t="shared" si="72"/>
        <v>0</v>
      </c>
      <c r="H248" s="103">
        <f t="shared" si="72"/>
        <v>0</v>
      </c>
      <c r="I248" s="103">
        <f t="shared" si="72"/>
        <v>0</v>
      </c>
      <c r="J248" s="103">
        <f t="shared" si="72"/>
        <v>0</v>
      </c>
      <c r="K248" s="103">
        <f t="shared" si="72"/>
        <v>0</v>
      </c>
      <c r="L248" s="103">
        <f t="shared" si="72"/>
        <v>0</v>
      </c>
      <c r="M248" s="103">
        <f t="shared" si="72"/>
        <v>0</v>
      </c>
      <c r="N248" s="103">
        <f t="shared" si="72"/>
        <v>0</v>
      </c>
      <c r="O248" s="22"/>
      <c r="P248" s="21"/>
      <c r="Q248" s="21"/>
      <c r="R248" s="21"/>
      <c r="S248" s="21"/>
      <c r="T248" s="21"/>
      <c r="U248" s="21"/>
      <c r="V248" s="21"/>
      <c r="W248" s="21"/>
      <c r="X248" s="21"/>
      <c r="Y248" s="21"/>
      <c r="Z248" s="21"/>
      <c r="AA248" s="21"/>
      <c r="AB248" s="21"/>
    </row>
    <row r="249" spans="1:28" s="24" customFormat="1" x14ac:dyDescent="0.25">
      <c r="A249" s="16"/>
      <c r="B249" s="165" t="s">
        <v>59</v>
      </c>
      <c r="C249" s="96">
        <f>+C193-C207-C221-C235</f>
        <v>0</v>
      </c>
      <c r="D249" s="96">
        <f t="shared" si="72"/>
        <v>0</v>
      </c>
      <c r="E249" s="96">
        <f t="shared" si="72"/>
        <v>0</v>
      </c>
      <c r="F249" s="96">
        <f t="shared" si="72"/>
        <v>0</v>
      </c>
      <c r="G249" s="103">
        <f t="shared" si="72"/>
        <v>0</v>
      </c>
      <c r="H249" s="103">
        <f t="shared" si="72"/>
        <v>0</v>
      </c>
      <c r="I249" s="103">
        <f t="shared" si="72"/>
        <v>0</v>
      </c>
      <c r="J249" s="103">
        <f t="shared" si="72"/>
        <v>0</v>
      </c>
      <c r="K249" s="103">
        <f t="shared" si="72"/>
        <v>0</v>
      </c>
      <c r="L249" s="103">
        <f t="shared" si="72"/>
        <v>0</v>
      </c>
      <c r="M249" s="103">
        <f t="shared" si="72"/>
        <v>0</v>
      </c>
      <c r="N249" s="103">
        <f t="shared" si="72"/>
        <v>0</v>
      </c>
      <c r="O249" s="22"/>
      <c r="P249" s="21"/>
      <c r="Q249" s="21"/>
      <c r="R249" s="21"/>
      <c r="S249" s="21"/>
      <c r="T249" s="21"/>
      <c r="U249" s="21"/>
      <c r="V249" s="21"/>
      <c r="W249" s="21"/>
      <c r="X249" s="21"/>
      <c r="Y249" s="21"/>
      <c r="Z249" s="21"/>
      <c r="AA249" s="21"/>
      <c r="AB249" s="21"/>
    </row>
    <row r="250" spans="1:28" s="24" customFormat="1" x14ac:dyDescent="0.25">
      <c r="A250" s="16"/>
      <c r="B250" s="169" t="s">
        <v>75</v>
      </c>
      <c r="C250" s="100">
        <f>SUM(C251:C253)</f>
        <v>7.3128074792861097</v>
      </c>
      <c r="D250" s="100">
        <f t="shared" ref="D250:N250" si="73">SUM(D251:D253)</f>
        <v>7.3128074792861097</v>
      </c>
      <c r="E250" s="29">
        <f t="shared" si="73"/>
        <v>7.3128074792861097</v>
      </c>
      <c r="F250" s="29">
        <f t="shared" si="73"/>
        <v>7.3128074792861097</v>
      </c>
      <c r="G250" s="29">
        <f t="shared" si="73"/>
        <v>7.3128074792861097</v>
      </c>
      <c r="H250" s="29">
        <f t="shared" si="73"/>
        <v>7.3128074792861097</v>
      </c>
      <c r="I250" s="29">
        <f t="shared" si="73"/>
        <v>7.3128074792861097</v>
      </c>
      <c r="J250" s="29">
        <f t="shared" si="73"/>
        <v>7.3128074792861097</v>
      </c>
      <c r="K250" s="29">
        <f t="shared" si="73"/>
        <v>0</v>
      </c>
      <c r="L250" s="29">
        <f t="shared" si="73"/>
        <v>0</v>
      </c>
      <c r="M250" s="29">
        <f t="shared" si="73"/>
        <v>0</v>
      </c>
      <c r="N250" s="29">
        <f t="shared" si="73"/>
        <v>0</v>
      </c>
      <c r="O250" s="29"/>
      <c r="P250" s="21"/>
      <c r="Q250" s="21"/>
      <c r="R250" s="21"/>
      <c r="S250" s="21"/>
      <c r="T250" s="21"/>
      <c r="U250" s="21"/>
      <c r="V250" s="21"/>
      <c r="W250" s="21"/>
      <c r="X250" s="21"/>
      <c r="Y250" s="21"/>
      <c r="Z250" s="21"/>
      <c r="AA250" s="21"/>
      <c r="AB250" s="21"/>
    </row>
    <row r="251" spans="1:28" s="24" customFormat="1" x14ac:dyDescent="0.25">
      <c r="A251" s="16"/>
      <c r="B251" s="165" t="s">
        <v>56</v>
      </c>
      <c r="C251" s="96">
        <f>+C195-C209-C223-C237</f>
        <v>0.56077233000000004</v>
      </c>
      <c r="D251" s="96">
        <f>+D195-D209-D223-D237</f>
        <v>0.56077233000000004</v>
      </c>
      <c r="E251" s="96">
        <f t="shared" ref="E251:N251" si="74">+E195-E209-E223-E237</f>
        <v>0.56077233000000004</v>
      </c>
      <c r="F251" s="96">
        <f t="shared" si="74"/>
        <v>0.56077233000000004</v>
      </c>
      <c r="G251" s="103">
        <f t="shared" si="74"/>
        <v>0.56077233000000004</v>
      </c>
      <c r="H251" s="103">
        <f t="shared" si="74"/>
        <v>0.56077233000000004</v>
      </c>
      <c r="I251" s="103">
        <f t="shared" si="74"/>
        <v>0.56077233000000004</v>
      </c>
      <c r="J251" s="103">
        <f t="shared" si="74"/>
        <v>0.56077233000000004</v>
      </c>
      <c r="K251" s="103">
        <f>+K195-K209-K223-K237</f>
        <v>0</v>
      </c>
      <c r="L251" s="103">
        <f t="shared" si="74"/>
        <v>0</v>
      </c>
      <c r="M251" s="103">
        <f t="shared" si="74"/>
        <v>0</v>
      </c>
      <c r="N251" s="103">
        <f t="shared" si="74"/>
        <v>0</v>
      </c>
      <c r="O251" s="22"/>
      <c r="P251" s="21"/>
      <c r="Q251" s="21"/>
      <c r="R251" s="21"/>
      <c r="S251" s="21"/>
      <c r="T251" s="21"/>
      <c r="U251" s="21"/>
      <c r="V251" s="21"/>
      <c r="W251" s="21"/>
      <c r="X251" s="21"/>
      <c r="Y251" s="21"/>
      <c r="Z251" s="21"/>
      <c r="AA251" s="21"/>
      <c r="AB251" s="21"/>
    </row>
    <row r="252" spans="1:28" s="24" customFormat="1" x14ac:dyDescent="0.25">
      <c r="A252" s="16"/>
      <c r="B252" s="165" t="s">
        <v>58</v>
      </c>
      <c r="C252" s="96">
        <f>+C196-C210-C224-C238</f>
        <v>6.7520351492861099</v>
      </c>
      <c r="D252" s="96">
        <f t="shared" ref="D252:N253" si="75">+D196-D210-D224-D238</f>
        <v>6.7520351492861099</v>
      </c>
      <c r="E252" s="96">
        <f t="shared" si="75"/>
        <v>6.7520351492861099</v>
      </c>
      <c r="F252" s="96">
        <f t="shared" si="75"/>
        <v>6.7520351492861099</v>
      </c>
      <c r="G252" s="96">
        <f t="shared" si="75"/>
        <v>6.7520351492861099</v>
      </c>
      <c r="H252" s="96">
        <f t="shared" si="75"/>
        <v>6.7520351492861099</v>
      </c>
      <c r="I252" s="96">
        <f t="shared" si="75"/>
        <v>6.7520351492861099</v>
      </c>
      <c r="J252" s="96">
        <f t="shared" si="75"/>
        <v>6.7520351492861099</v>
      </c>
      <c r="K252" s="96">
        <f>+K196-K210-K224-K238</f>
        <v>0</v>
      </c>
      <c r="L252" s="96">
        <f t="shared" si="75"/>
        <v>0</v>
      </c>
      <c r="M252" s="96">
        <f t="shared" si="75"/>
        <v>0</v>
      </c>
      <c r="N252" s="96">
        <f t="shared" si="75"/>
        <v>0</v>
      </c>
      <c r="O252" s="22"/>
      <c r="P252" s="21"/>
      <c r="Q252" s="21"/>
      <c r="R252" s="21"/>
      <c r="S252" s="21"/>
      <c r="T252" s="21"/>
      <c r="U252" s="21"/>
      <c r="V252" s="21"/>
      <c r="W252" s="21"/>
      <c r="X252" s="21"/>
      <c r="Y252" s="21"/>
      <c r="Z252" s="21"/>
      <c r="AA252" s="21"/>
      <c r="AB252" s="21"/>
    </row>
    <row r="253" spans="1:28" s="24" customFormat="1" x14ac:dyDescent="0.25">
      <c r="A253" s="16"/>
      <c r="B253" s="165" t="s">
        <v>59</v>
      </c>
      <c r="C253" s="96">
        <f>+C197-C211-C225-C239</f>
        <v>0</v>
      </c>
      <c r="D253" s="96">
        <f t="shared" si="75"/>
        <v>0</v>
      </c>
      <c r="E253" s="96">
        <f t="shared" si="75"/>
        <v>0</v>
      </c>
      <c r="F253" s="96">
        <f t="shared" si="75"/>
        <v>0</v>
      </c>
      <c r="G253" s="103">
        <f t="shared" si="75"/>
        <v>0</v>
      </c>
      <c r="H253" s="103">
        <f t="shared" si="75"/>
        <v>0</v>
      </c>
      <c r="I253" s="103">
        <f t="shared" si="75"/>
        <v>0</v>
      </c>
      <c r="J253" s="103">
        <f t="shared" si="75"/>
        <v>0</v>
      </c>
      <c r="K253" s="103">
        <f t="shared" si="75"/>
        <v>0</v>
      </c>
      <c r="L253" s="103">
        <f t="shared" si="75"/>
        <v>0</v>
      </c>
      <c r="M253" s="103">
        <f t="shared" si="75"/>
        <v>0</v>
      </c>
      <c r="N253" s="103">
        <f t="shared" si="75"/>
        <v>0</v>
      </c>
      <c r="O253" s="22"/>
      <c r="P253" s="21"/>
      <c r="Q253" s="21"/>
      <c r="R253" s="21"/>
      <c r="S253" s="21"/>
      <c r="T253" s="21"/>
      <c r="U253" s="21"/>
      <c r="V253" s="21"/>
      <c r="W253" s="21"/>
      <c r="X253" s="21"/>
      <c r="Y253" s="21"/>
      <c r="Z253" s="21"/>
      <c r="AA253" s="21"/>
      <c r="AB253" s="21"/>
    </row>
    <row r="254" spans="1:28" s="24" customFormat="1" x14ac:dyDescent="0.25">
      <c r="A254" s="16"/>
      <c r="B254" s="169" t="s">
        <v>71</v>
      </c>
      <c r="C254" s="100">
        <f t="shared" ref="C254:N254" si="76">SUM(C255:C257)</f>
        <v>0</v>
      </c>
      <c r="D254" s="100">
        <f t="shared" si="76"/>
        <v>0</v>
      </c>
      <c r="E254" s="29">
        <f t="shared" si="76"/>
        <v>0</v>
      </c>
      <c r="F254" s="29">
        <f t="shared" si="76"/>
        <v>0</v>
      </c>
      <c r="G254" s="29">
        <f t="shared" si="76"/>
        <v>0</v>
      </c>
      <c r="H254" s="29">
        <f t="shared" si="76"/>
        <v>0</v>
      </c>
      <c r="I254" s="29">
        <f t="shared" si="76"/>
        <v>0</v>
      </c>
      <c r="J254" s="29">
        <f t="shared" si="76"/>
        <v>0</v>
      </c>
      <c r="K254" s="29">
        <f t="shared" si="76"/>
        <v>0</v>
      </c>
      <c r="L254" s="29">
        <f t="shared" si="76"/>
        <v>0</v>
      </c>
      <c r="M254" s="29">
        <f t="shared" si="76"/>
        <v>0</v>
      </c>
      <c r="N254" s="29">
        <f t="shared" si="76"/>
        <v>0</v>
      </c>
      <c r="O254" s="29"/>
      <c r="P254" s="21"/>
      <c r="Q254" s="21"/>
      <c r="R254" s="21"/>
      <c r="S254" s="21"/>
      <c r="T254" s="21"/>
      <c r="U254" s="21"/>
      <c r="V254" s="21"/>
      <c r="W254" s="21"/>
      <c r="X254" s="21"/>
      <c r="Y254" s="21"/>
      <c r="Z254" s="21"/>
      <c r="AA254" s="21"/>
      <c r="AB254" s="21"/>
    </row>
    <row r="255" spans="1:28" s="24" customFormat="1" x14ac:dyDescent="0.25">
      <c r="A255" s="16"/>
      <c r="B255" s="165" t="s">
        <v>56</v>
      </c>
      <c r="C255" s="103">
        <f>+C199-C213-C227-C241</f>
        <v>0</v>
      </c>
      <c r="D255" s="103">
        <f t="shared" ref="D255:N255" si="77">+D199-D213-D227-D241</f>
        <v>0</v>
      </c>
      <c r="E255" s="103">
        <f t="shared" si="77"/>
        <v>0</v>
      </c>
      <c r="F255" s="103">
        <f t="shared" si="77"/>
        <v>0</v>
      </c>
      <c r="G255" s="103">
        <f t="shared" si="77"/>
        <v>0</v>
      </c>
      <c r="H255" s="103">
        <f t="shared" si="77"/>
        <v>0</v>
      </c>
      <c r="I255" s="103">
        <f t="shared" si="77"/>
        <v>0</v>
      </c>
      <c r="J255" s="103">
        <f t="shared" si="77"/>
        <v>0</v>
      </c>
      <c r="K255" s="103">
        <f t="shared" si="77"/>
        <v>0</v>
      </c>
      <c r="L255" s="103">
        <f t="shared" si="77"/>
        <v>0</v>
      </c>
      <c r="M255" s="103">
        <f t="shared" si="77"/>
        <v>0</v>
      </c>
      <c r="N255" s="103">
        <f t="shared" si="77"/>
        <v>0</v>
      </c>
      <c r="O255" s="22"/>
      <c r="P255" s="21"/>
      <c r="Q255" s="21"/>
      <c r="R255" s="21"/>
      <c r="S255" s="21"/>
      <c r="T255" s="21"/>
      <c r="U255" s="21"/>
      <c r="V255" s="21"/>
      <c r="W255" s="21"/>
      <c r="X255" s="21"/>
      <c r="Y255" s="21"/>
      <c r="Z255" s="21"/>
      <c r="AA255" s="21"/>
      <c r="AB255" s="21"/>
    </row>
    <row r="256" spans="1:28" s="24" customFormat="1" x14ac:dyDescent="0.25">
      <c r="A256" s="16"/>
      <c r="B256" s="165" t="s">
        <v>58</v>
      </c>
      <c r="C256" s="103">
        <f t="shared" ref="C256:N257" si="78">+C200-C214-C228-C242</f>
        <v>0</v>
      </c>
      <c r="D256" s="103">
        <f t="shared" si="78"/>
        <v>0</v>
      </c>
      <c r="E256" s="103">
        <f t="shared" si="78"/>
        <v>0</v>
      </c>
      <c r="F256" s="103">
        <f t="shared" si="78"/>
        <v>0</v>
      </c>
      <c r="G256" s="103">
        <f t="shared" si="78"/>
        <v>0</v>
      </c>
      <c r="H256" s="103">
        <f t="shared" si="78"/>
        <v>0</v>
      </c>
      <c r="I256" s="103">
        <f t="shared" si="78"/>
        <v>0</v>
      </c>
      <c r="J256" s="103">
        <f t="shared" si="78"/>
        <v>0</v>
      </c>
      <c r="K256" s="103">
        <f t="shared" si="78"/>
        <v>0</v>
      </c>
      <c r="L256" s="103">
        <f t="shared" si="78"/>
        <v>0</v>
      </c>
      <c r="M256" s="103">
        <f t="shared" si="78"/>
        <v>0</v>
      </c>
      <c r="N256" s="103">
        <f t="shared" si="78"/>
        <v>0</v>
      </c>
      <c r="O256" s="22"/>
      <c r="P256" s="21"/>
      <c r="Q256" s="21"/>
      <c r="R256" s="21"/>
      <c r="S256" s="21"/>
      <c r="T256" s="21"/>
      <c r="U256" s="21"/>
      <c r="V256" s="21"/>
      <c r="W256" s="21"/>
      <c r="X256" s="21"/>
      <c r="Y256" s="21"/>
      <c r="Z256" s="21"/>
      <c r="AA256" s="21"/>
      <c r="AB256" s="21"/>
    </row>
    <row r="257" spans="1:28" s="24" customFormat="1" x14ac:dyDescent="0.25">
      <c r="A257" s="16"/>
      <c r="B257" s="165" t="s">
        <v>59</v>
      </c>
      <c r="C257" s="103">
        <f t="shared" si="78"/>
        <v>0</v>
      </c>
      <c r="D257" s="103">
        <f t="shared" si="78"/>
        <v>0</v>
      </c>
      <c r="E257" s="103">
        <f t="shared" si="78"/>
        <v>0</v>
      </c>
      <c r="F257" s="103">
        <f t="shared" si="78"/>
        <v>0</v>
      </c>
      <c r="G257" s="103">
        <f t="shared" si="78"/>
        <v>0</v>
      </c>
      <c r="H257" s="103">
        <f t="shared" si="78"/>
        <v>0</v>
      </c>
      <c r="I257" s="103">
        <f t="shared" si="78"/>
        <v>0</v>
      </c>
      <c r="J257" s="103">
        <f t="shared" si="78"/>
        <v>0</v>
      </c>
      <c r="K257" s="103">
        <f t="shared" si="78"/>
        <v>0</v>
      </c>
      <c r="L257" s="103">
        <f t="shared" si="78"/>
        <v>0</v>
      </c>
      <c r="M257" s="103">
        <f t="shared" si="78"/>
        <v>0</v>
      </c>
      <c r="N257" s="103">
        <f t="shared" si="78"/>
        <v>0</v>
      </c>
      <c r="O257" s="22"/>
      <c r="P257" s="21"/>
      <c r="Q257" s="21"/>
      <c r="R257" s="21"/>
      <c r="S257" s="21"/>
      <c r="T257" s="21"/>
      <c r="U257" s="21"/>
      <c r="V257" s="21"/>
      <c r="W257" s="21"/>
      <c r="X257" s="21"/>
      <c r="Y257" s="21"/>
      <c r="Z257" s="21"/>
      <c r="AA257" s="21"/>
      <c r="AB257" s="21"/>
    </row>
    <row r="258" spans="1:28" x14ac:dyDescent="0.25">
      <c r="B258" s="165"/>
      <c r="C258" s="96"/>
      <c r="D258" s="96"/>
      <c r="E258" s="96"/>
      <c r="F258" s="96"/>
      <c r="G258" s="96"/>
      <c r="H258" s="96"/>
      <c r="I258" s="96"/>
      <c r="J258" s="96"/>
      <c r="K258" s="96"/>
      <c r="L258" s="96"/>
      <c r="M258" s="96"/>
      <c r="N258" s="96"/>
      <c r="O258" s="38"/>
      <c r="P258" s="21"/>
      <c r="Q258" s="21"/>
      <c r="R258" s="21"/>
      <c r="S258" s="21"/>
      <c r="T258" s="21"/>
      <c r="U258" s="21"/>
      <c r="V258" s="21"/>
      <c r="W258" s="21"/>
      <c r="X258" s="21"/>
      <c r="Y258" s="21"/>
      <c r="Z258" s="21"/>
      <c r="AA258" s="21"/>
      <c r="AB258" s="21"/>
    </row>
    <row r="259" spans="1:28" ht="15.75" thickBot="1" x14ac:dyDescent="0.3">
      <c r="B259" s="174" t="s">
        <v>84</v>
      </c>
      <c r="C259" s="126">
        <f>+C260+C264+C268</f>
        <v>0.57220527907677909</v>
      </c>
      <c r="D259" s="126">
        <f>+D260+D264+D268</f>
        <v>2.5530562257039211</v>
      </c>
      <c r="E259" s="51">
        <f t="shared" ref="E259:N259" si="79">+E260+E264</f>
        <v>-3.9081511955772381</v>
      </c>
      <c r="F259" s="51">
        <f t="shared" si="79"/>
        <v>1.2126894624747545E-2</v>
      </c>
      <c r="G259" s="51">
        <f t="shared" si="79"/>
        <v>1.69097957891851</v>
      </c>
      <c r="H259" s="51">
        <f t="shared" si="79"/>
        <v>5.4002493379399205E-2</v>
      </c>
      <c r="I259" s="51">
        <f>+I260+I264</f>
        <v>0.31774418397710336</v>
      </c>
      <c r="J259" s="51">
        <f t="shared" si="79"/>
        <v>4.0995136139161947E-3</v>
      </c>
      <c r="K259" s="51">
        <f t="shared" si="79"/>
        <v>0</v>
      </c>
      <c r="L259" s="51">
        <f t="shared" si="79"/>
        <v>0</v>
      </c>
      <c r="M259" s="51">
        <f t="shared" si="79"/>
        <v>0</v>
      </c>
      <c r="N259" s="51">
        <f t="shared" si="79"/>
        <v>0</v>
      </c>
      <c r="O259" s="51">
        <f>+O260+O264+O268</f>
        <v>1.2960629737171381</v>
      </c>
      <c r="P259" s="21"/>
      <c r="Q259" s="21"/>
      <c r="R259" s="21"/>
      <c r="S259" s="21"/>
      <c r="T259" s="21"/>
      <c r="U259" s="21"/>
      <c r="V259" s="21"/>
      <c r="W259" s="21"/>
      <c r="X259" s="21"/>
      <c r="Y259" s="21"/>
      <c r="Z259" s="21"/>
      <c r="AA259" s="21"/>
      <c r="AB259" s="21"/>
    </row>
    <row r="260" spans="1:28" ht="15.75" thickTop="1" x14ac:dyDescent="0.25">
      <c r="B260" s="169" t="s">
        <v>85</v>
      </c>
      <c r="C260" s="122">
        <f t="shared" ref="C260:N260" si="80">SUM(C261:C263)</f>
        <v>0.57220527907677909</v>
      </c>
      <c r="D260" s="122">
        <f t="shared" si="80"/>
        <v>2.5530562257039211</v>
      </c>
      <c r="E260" s="122">
        <f t="shared" si="80"/>
        <v>-3.9081511955772381</v>
      </c>
      <c r="F260" s="42">
        <f t="shared" si="80"/>
        <v>1.2126894624747545E-2</v>
      </c>
      <c r="G260" s="42">
        <f t="shared" si="80"/>
        <v>1.69097957891851</v>
      </c>
      <c r="H260" s="42">
        <f t="shared" si="80"/>
        <v>5.4002493379399205E-2</v>
      </c>
      <c r="I260" s="42">
        <f t="shared" si="80"/>
        <v>0.31774418397710336</v>
      </c>
      <c r="J260" s="42">
        <f t="shared" si="80"/>
        <v>4.0995136139161947E-3</v>
      </c>
      <c r="K260" s="42">
        <f t="shared" si="80"/>
        <v>0</v>
      </c>
      <c r="L260" s="42">
        <f t="shared" si="80"/>
        <v>0</v>
      </c>
      <c r="M260" s="42">
        <f t="shared" si="80"/>
        <v>0</v>
      </c>
      <c r="N260" s="42">
        <f t="shared" si="80"/>
        <v>0</v>
      </c>
      <c r="O260" s="42">
        <f>SUM(O261:O263)</f>
        <v>1.2960629737171381</v>
      </c>
      <c r="P260" s="21"/>
      <c r="Q260" s="21"/>
      <c r="R260" s="21"/>
      <c r="S260" s="21"/>
      <c r="T260" s="21"/>
      <c r="U260" s="21"/>
      <c r="V260" s="21"/>
      <c r="W260" s="21"/>
      <c r="X260" s="21"/>
      <c r="Y260" s="21"/>
      <c r="Z260" s="21"/>
      <c r="AA260" s="21"/>
      <c r="AB260" s="21"/>
    </row>
    <row r="261" spans="1:28" x14ac:dyDescent="0.25">
      <c r="B261" s="165" t="s">
        <v>56</v>
      </c>
      <c r="C261" s="96">
        <f>C111-C113-C130-C133-C148-C162-C177</f>
        <v>3.0683574384238188E-5</v>
      </c>
      <c r="D261" s="96">
        <f>D111-D113-D130-D133-D148-D162-D177</f>
        <v>0.28472467037746019</v>
      </c>
      <c r="E261" s="96">
        <f t="shared" ref="E261:N261" si="81">E111-E113-E130-E133-E148-E162-E177</f>
        <v>-3.8888067738896241</v>
      </c>
      <c r="F261" s="96">
        <f t="shared" si="81"/>
        <v>-6.2311941022297201E-7</v>
      </c>
      <c r="G261" s="96">
        <f t="shared" si="81"/>
        <v>1.6914258835313989</v>
      </c>
      <c r="H261" s="96">
        <f t="shared" si="81"/>
        <v>5.6013599871169481E-2</v>
      </c>
      <c r="I261" s="96">
        <f t="shared" si="81"/>
        <v>0.31774418397710336</v>
      </c>
      <c r="J261" s="96">
        <f t="shared" si="81"/>
        <v>4.0737177232924027E-3</v>
      </c>
      <c r="K261" s="96">
        <f t="shared" si="81"/>
        <v>0</v>
      </c>
      <c r="L261" s="96">
        <f t="shared" si="81"/>
        <v>0</v>
      </c>
      <c r="M261" s="96">
        <f t="shared" si="81"/>
        <v>0</v>
      </c>
      <c r="N261" s="96">
        <f t="shared" si="81"/>
        <v>0</v>
      </c>
      <c r="O261" s="22">
        <f t="shared" ref="O261:O271" si="82">SUM(C261:N261)</f>
        <v>-1.534794657954226</v>
      </c>
      <c r="P261" s="21"/>
      <c r="Q261" s="21"/>
      <c r="R261" s="21"/>
      <c r="S261" s="21"/>
      <c r="T261" s="21"/>
      <c r="U261" s="21"/>
      <c r="V261" s="21"/>
      <c r="W261" s="21"/>
      <c r="X261" s="21"/>
      <c r="Y261" s="21"/>
      <c r="Z261" s="21"/>
      <c r="AA261" s="21"/>
      <c r="AB261" s="21"/>
    </row>
    <row r="262" spans="1:28" x14ac:dyDescent="0.25">
      <c r="B262" s="165" t="s">
        <v>58</v>
      </c>
      <c r="C262" s="96">
        <f>+C114-C132-C149-C178-C163</f>
        <v>0</v>
      </c>
      <c r="D262" s="96">
        <f>+D114-D132-D149-D178-D163</f>
        <v>0</v>
      </c>
      <c r="E262" s="96">
        <f>+E114-E132-E149-E178-E163</f>
        <v>0</v>
      </c>
      <c r="F262" s="96">
        <f>+F114-F132-F149-F178-F163</f>
        <v>0</v>
      </c>
      <c r="G262" s="96">
        <f t="shared" ref="G262:N262" si="83">+G114-G132-G149-G178-G163</f>
        <v>0</v>
      </c>
      <c r="H262" s="96">
        <f>+H114-H132-H149-H178-H163</f>
        <v>0</v>
      </c>
      <c r="I262" s="96">
        <f t="shared" si="83"/>
        <v>0</v>
      </c>
      <c r="J262" s="96">
        <f t="shared" si="83"/>
        <v>0</v>
      </c>
      <c r="K262" s="96">
        <f t="shared" si="83"/>
        <v>0</v>
      </c>
      <c r="L262" s="96">
        <f t="shared" si="83"/>
        <v>0</v>
      </c>
      <c r="M262" s="96">
        <f t="shared" si="83"/>
        <v>0</v>
      </c>
      <c r="N262" s="96">
        <f t="shared" si="83"/>
        <v>0</v>
      </c>
      <c r="O262" s="22">
        <f t="shared" si="82"/>
        <v>0</v>
      </c>
      <c r="P262" s="21"/>
      <c r="Q262" s="21"/>
      <c r="R262" s="21"/>
      <c r="S262" s="21"/>
      <c r="T262" s="21"/>
      <c r="U262" s="21"/>
      <c r="V262" s="21"/>
      <c r="W262" s="21"/>
      <c r="X262" s="21"/>
      <c r="Y262" s="21"/>
      <c r="Z262" s="21"/>
      <c r="AA262" s="21"/>
      <c r="AB262" s="21"/>
    </row>
    <row r="263" spans="1:28" x14ac:dyDescent="0.25">
      <c r="B263" s="165" t="s">
        <v>59</v>
      </c>
      <c r="C263" s="123">
        <f t="shared" ref="C263:N263" si="84">C115-C117-C134-C150-C179-C165</f>
        <v>0.57217459550239491</v>
      </c>
      <c r="D263" s="123">
        <f t="shared" si="84"/>
        <v>2.2683315553264607</v>
      </c>
      <c r="E263" s="123">
        <f t="shared" si="84"/>
        <v>-1.9344421687613966E-2</v>
      </c>
      <c r="F263" s="123">
        <f t="shared" si="84"/>
        <v>1.2127517744157768E-2</v>
      </c>
      <c r="G263" s="123">
        <f t="shared" si="84"/>
        <v>-4.4630461288885925E-4</v>
      </c>
      <c r="H263" s="123">
        <f t="shared" si="84"/>
        <v>-2.0111064917702759E-3</v>
      </c>
      <c r="I263" s="123">
        <f t="shared" si="84"/>
        <v>0</v>
      </c>
      <c r="J263" s="123">
        <f t="shared" si="84"/>
        <v>2.5795890623792062E-5</v>
      </c>
      <c r="K263" s="123">
        <f t="shared" si="84"/>
        <v>0</v>
      </c>
      <c r="L263" s="123">
        <f t="shared" si="84"/>
        <v>0</v>
      </c>
      <c r="M263" s="123">
        <f t="shared" si="84"/>
        <v>0</v>
      </c>
      <c r="N263" s="123">
        <f t="shared" si="84"/>
        <v>0</v>
      </c>
      <c r="O263" s="22">
        <f t="shared" si="82"/>
        <v>2.8308576316713641</v>
      </c>
      <c r="P263" s="21"/>
      <c r="Q263" s="21"/>
      <c r="R263" s="21"/>
      <c r="S263" s="21"/>
      <c r="T263" s="21"/>
      <c r="U263" s="21"/>
      <c r="V263" s="21"/>
      <c r="W263" s="21"/>
      <c r="X263" s="21"/>
      <c r="Y263" s="21"/>
      <c r="Z263" s="21"/>
      <c r="AA263" s="21"/>
      <c r="AB263" s="21"/>
    </row>
    <row r="264" spans="1:28" x14ac:dyDescent="0.25">
      <c r="B264" s="169" t="s">
        <v>63</v>
      </c>
      <c r="C264" s="100">
        <f>SUM(C265:C267)</f>
        <v>0</v>
      </c>
      <c r="D264" s="100">
        <f>SUM(D265:D267)</f>
        <v>0</v>
      </c>
      <c r="E264" s="100">
        <f>SUM(E265:E267)</f>
        <v>0</v>
      </c>
      <c r="F264" s="29">
        <f t="shared" ref="F264:O264" si="85">SUM(F265:F267)</f>
        <v>0</v>
      </c>
      <c r="G264" s="29">
        <f t="shared" si="85"/>
        <v>0</v>
      </c>
      <c r="H264" s="29">
        <f t="shared" si="85"/>
        <v>0</v>
      </c>
      <c r="I264" s="29">
        <f t="shared" si="85"/>
        <v>0</v>
      </c>
      <c r="J264" s="29">
        <f t="shared" si="85"/>
        <v>0</v>
      </c>
      <c r="K264" s="29">
        <f t="shared" si="85"/>
        <v>0</v>
      </c>
      <c r="L264" s="29">
        <f t="shared" si="85"/>
        <v>0</v>
      </c>
      <c r="M264" s="29">
        <f t="shared" si="85"/>
        <v>0</v>
      </c>
      <c r="N264" s="29">
        <f t="shared" si="85"/>
        <v>0</v>
      </c>
      <c r="O264" s="29">
        <f t="shared" si="85"/>
        <v>0</v>
      </c>
      <c r="P264" s="21"/>
      <c r="Q264" s="21"/>
      <c r="R264" s="21"/>
      <c r="S264" s="21"/>
      <c r="T264" s="21"/>
      <c r="U264" s="21"/>
      <c r="V264" s="21"/>
      <c r="W264" s="21"/>
      <c r="X264" s="21"/>
      <c r="Y264" s="21"/>
      <c r="Z264" s="21"/>
      <c r="AA264" s="21"/>
      <c r="AB264" s="21"/>
    </row>
    <row r="265" spans="1:28" x14ac:dyDescent="0.25">
      <c r="B265" s="165" t="s">
        <v>56</v>
      </c>
      <c r="C265" s="96">
        <f t="shared" ref="C265:N267" si="86">C119-C138-C152-C181-C167</f>
        <v>0</v>
      </c>
      <c r="D265" s="96">
        <f t="shared" si="86"/>
        <v>0</v>
      </c>
      <c r="E265" s="96">
        <f t="shared" si="86"/>
        <v>0</v>
      </c>
      <c r="F265" s="96">
        <f t="shared" si="86"/>
        <v>0</v>
      </c>
      <c r="G265" s="96">
        <f t="shared" si="86"/>
        <v>0</v>
      </c>
      <c r="H265" s="96">
        <f t="shared" si="86"/>
        <v>0</v>
      </c>
      <c r="I265" s="96">
        <f t="shared" si="86"/>
        <v>0</v>
      </c>
      <c r="J265" s="96">
        <f t="shared" si="86"/>
        <v>0</v>
      </c>
      <c r="K265" s="96">
        <f t="shared" si="86"/>
        <v>0</v>
      </c>
      <c r="L265" s="96">
        <f t="shared" si="86"/>
        <v>0</v>
      </c>
      <c r="M265" s="96">
        <f t="shared" si="86"/>
        <v>0</v>
      </c>
      <c r="N265" s="96">
        <f t="shared" si="86"/>
        <v>0</v>
      </c>
      <c r="O265" s="22">
        <f t="shared" si="82"/>
        <v>0</v>
      </c>
      <c r="P265" s="21"/>
      <c r="Q265" s="21"/>
      <c r="R265" s="21"/>
      <c r="S265" s="21"/>
      <c r="T265" s="21"/>
      <c r="U265" s="21"/>
      <c r="V265" s="21"/>
      <c r="W265" s="21"/>
      <c r="X265" s="21"/>
      <c r="Y265" s="21"/>
      <c r="Z265" s="21"/>
      <c r="AA265" s="21"/>
      <c r="AB265" s="21"/>
    </row>
    <row r="266" spans="1:28" x14ac:dyDescent="0.25">
      <c r="B266" s="165" t="s">
        <v>58</v>
      </c>
      <c r="C266" s="96">
        <f t="shared" si="86"/>
        <v>0</v>
      </c>
      <c r="D266" s="96">
        <f t="shared" si="86"/>
        <v>0</v>
      </c>
      <c r="E266" s="96">
        <f t="shared" si="86"/>
        <v>0</v>
      </c>
      <c r="F266" s="96">
        <f t="shared" si="86"/>
        <v>0</v>
      </c>
      <c r="G266" s="96">
        <f t="shared" si="86"/>
        <v>0</v>
      </c>
      <c r="H266" s="96">
        <f t="shared" si="86"/>
        <v>0</v>
      </c>
      <c r="I266" s="96">
        <f t="shared" si="86"/>
        <v>0</v>
      </c>
      <c r="J266" s="96">
        <f t="shared" si="86"/>
        <v>0</v>
      </c>
      <c r="K266" s="96">
        <f t="shared" si="86"/>
        <v>0</v>
      </c>
      <c r="L266" s="96">
        <f t="shared" si="86"/>
        <v>0</v>
      </c>
      <c r="M266" s="96">
        <f t="shared" si="86"/>
        <v>0</v>
      </c>
      <c r="N266" s="96">
        <f t="shared" si="86"/>
        <v>0</v>
      </c>
      <c r="O266" s="22">
        <f t="shared" si="82"/>
        <v>0</v>
      </c>
      <c r="P266" s="21"/>
      <c r="Q266" s="21"/>
      <c r="R266" s="21"/>
      <c r="S266" s="21"/>
      <c r="T266" s="21"/>
      <c r="U266" s="21"/>
      <c r="V266" s="21"/>
      <c r="W266" s="21"/>
      <c r="X266" s="21"/>
      <c r="Y266" s="21"/>
      <c r="Z266" s="21"/>
      <c r="AA266" s="21"/>
      <c r="AB266" s="21"/>
    </row>
    <row r="267" spans="1:28" x14ac:dyDescent="0.25">
      <c r="B267" s="165" t="s">
        <v>59</v>
      </c>
      <c r="C267" s="96">
        <f t="shared" si="86"/>
        <v>0</v>
      </c>
      <c r="D267" s="96">
        <f t="shared" si="86"/>
        <v>0</v>
      </c>
      <c r="E267" s="96">
        <f t="shared" si="86"/>
        <v>0</v>
      </c>
      <c r="F267" s="96">
        <f t="shared" si="86"/>
        <v>0</v>
      </c>
      <c r="G267" s="96">
        <f t="shared" si="86"/>
        <v>0</v>
      </c>
      <c r="H267" s="96">
        <f t="shared" si="86"/>
        <v>0</v>
      </c>
      <c r="I267" s="96">
        <f t="shared" si="86"/>
        <v>0</v>
      </c>
      <c r="J267" s="96">
        <f t="shared" si="86"/>
        <v>0</v>
      </c>
      <c r="K267" s="96">
        <f t="shared" si="86"/>
        <v>0</v>
      </c>
      <c r="L267" s="96">
        <f t="shared" si="86"/>
        <v>0</v>
      </c>
      <c r="M267" s="96">
        <f t="shared" si="86"/>
        <v>0</v>
      </c>
      <c r="N267" s="96">
        <f t="shared" si="86"/>
        <v>0</v>
      </c>
      <c r="O267" s="22">
        <f t="shared" si="82"/>
        <v>0</v>
      </c>
      <c r="P267" s="21"/>
      <c r="Q267" s="21"/>
      <c r="R267" s="21"/>
      <c r="S267" s="21"/>
      <c r="T267" s="21"/>
      <c r="U267" s="21"/>
      <c r="V267" s="21"/>
      <c r="W267" s="21"/>
      <c r="X267" s="21"/>
      <c r="Y267" s="21"/>
      <c r="Z267" s="21"/>
      <c r="AA267" s="21"/>
      <c r="AB267" s="21"/>
    </row>
    <row r="268" spans="1:28" x14ac:dyDescent="0.25">
      <c r="B268" s="169" t="s">
        <v>28</v>
      </c>
      <c r="C268" s="100">
        <f>SUM(C269:C271)</f>
        <v>0</v>
      </c>
      <c r="D268" s="100">
        <f>SUM(D269:D271)</f>
        <v>0</v>
      </c>
      <c r="E268" s="100">
        <f>SUM(E269:E271)</f>
        <v>0</v>
      </c>
      <c r="F268" s="29">
        <f t="shared" ref="F268:O268" si="87">SUM(F269:F271)</f>
        <v>0</v>
      </c>
      <c r="G268" s="29">
        <f t="shared" si="87"/>
        <v>0</v>
      </c>
      <c r="H268" s="29">
        <f t="shared" si="87"/>
        <v>0</v>
      </c>
      <c r="I268" s="29">
        <f t="shared" si="87"/>
        <v>0</v>
      </c>
      <c r="J268" s="29">
        <f t="shared" si="87"/>
        <v>0</v>
      </c>
      <c r="K268" s="29">
        <f t="shared" si="87"/>
        <v>0</v>
      </c>
      <c r="L268" s="29">
        <f t="shared" si="87"/>
        <v>0</v>
      </c>
      <c r="M268" s="29">
        <f t="shared" si="87"/>
        <v>0</v>
      </c>
      <c r="N268" s="29">
        <f t="shared" si="87"/>
        <v>0</v>
      </c>
      <c r="O268" s="29">
        <f t="shared" si="87"/>
        <v>0</v>
      </c>
      <c r="P268" s="21"/>
      <c r="Q268" s="21"/>
      <c r="R268" s="21"/>
      <c r="S268" s="21"/>
      <c r="T268" s="21"/>
      <c r="U268" s="21"/>
      <c r="V268" s="21"/>
      <c r="W268" s="21"/>
      <c r="X268" s="21"/>
      <c r="Y268" s="21"/>
      <c r="Z268" s="21"/>
      <c r="AA268" s="21"/>
      <c r="AB268" s="21"/>
    </row>
    <row r="269" spans="1:28" x14ac:dyDescent="0.25">
      <c r="B269" s="165" t="s">
        <v>56</v>
      </c>
      <c r="C269" s="96">
        <f>C124-C142-C156-C185-C171</f>
        <v>0</v>
      </c>
      <c r="D269" s="96">
        <f t="shared" ref="D269:N270" si="88">D124-D142-D156-D185-D171</f>
        <v>0</v>
      </c>
      <c r="E269" s="96">
        <f t="shared" si="88"/>
        <v>0</v>
      </c>
      <c r="F269" s="96">
        <f t="shared" si="88"/>
        <v>0</v>
      </c>
      <c r="G269" s="96">
        <f t="shared" si="88"/>
        <v>0</v>
      </c>
      <c r="H269" s="96">
        <f t="shared" si="88"/>
        <v>0</v>
      </c>
      <c r="I269" s="96">
        <f t="shared" si="88"/>
        <v>0</v>
      </c>
      <c r="J269" s="96">
        <f t="shared" si="88"/>
        <v>0</v>
      </c>
      <c r="K269" s="96">
        <f t="shared" si="88"/>
        <v>0</v>
      </c>
      <c r="L269" s="96">
        <f t="shared" si="88"/>
        <v>0</v>
      </c>
      <c r="M269" s="96">
        <f t="shared" si="88"/>
        <v>0</v>
      </c>
      <c r="N269" s="96">
        <f t="shared" si="88"/>
        <v>0</v>
      </c>
      <c r="O269" s="22">
        <f t="shared" si="82"/>
        <v>0</v>
      </c>
      <c r="P269" s="21"/>
      <c r="Q269" s="21"/>
      <c r="R269" s="21"/>
      <c r="S269" s="21"/>
      <c r="T269" s="21"/>
      <c r="U269" s="21"/>
      <c r="V269" s="21"/>
      <c r="W269" s="21"/>
      <c r="X269" s="21"/>
      <c r="Y269" s="21"/>
      <c r="Z269" s="21"/>
      <c r="AA269" s="21"/>
      <c r="AB269" s="21"/>
    </row>
    <row r="270" spans="1:28" x14ac:dyDescent="0.25">
      <c r="B270" s="165" t="s">
        <v>58</v>
      </c>
      <c r="C270" s="96">
        <f>C125-C143-C157-C186-C172</f>
        <v>0</v>
      </c>
      <c r="D270" s="96">
        <f>D125-D143-D157-D186-D172</f>
        <v>0</v>
      </c>
      <c r="E270" s="96">
        <f>E125-E143-E157-E186-E172</f>
        <v>0</v>
      </c>
      <c r="F270" s="96">
        <f>F125-F143-F157-F186-F172</f>
        <v>0</v>
      </c>
      <c r="G270" s="96">
        <f t="shared" si="88"/>
        <v>0</v>
      </c>
      <c r="H270" s="96">
        <f t="shared" si="88"/>
        <v>0</v>
      </c>
      <c r="I270" s="96">
        <f t="shared" si="88"/>
        <v>0</v>
      </c>
      <c r="J270" s="96">
        <f t="shared" si="88"/>
        <v>0</v>
      </c>
      <c r="K270" s="96">
        <f t="shared" si="88"/>
        <v>0</v>
      </c>
      <c r="L270" s="96">
        <f t="shared" si="88"/>
        <v>0</v>
      </c>
      <c r="M270" s="96">
        <f t="shared" si="88"/>
        <v>0</v>
      </c>
      <c r="N270" s="96">
        <f t="shared" si="88"/>
        <v>0</v>
      </c>
      <c r="O270" s="22">
        <f t="shared" si="82"/>
        <v>0</v>
      </c>
      <c r="P270" s="21"/>
      <c r="Q270" s="21"/>
      <c r="R270" s="21"/>
      <c r="S270" s="21"/>
      <c r="T270" s="21"/>
      <c r="U270" s="21"/>
      <c r="V270" s="21"/>
      <c r="W270" s="21"/>
      <c r="X270" s="21"/>
      <c r="Y270" s="21"/>
      <c r="Z270" s="21"/>
      <c r="AA270" s="21"/>
      <c r="AB270" s="21"/>
    </row>
    <row r="271" spans="1:28" x14ac:dyDescent="0.25">
      <c r="B271" s="165" t="s">
        <v>59</v>
      </c>
      <c r="C271" s="96">
        <f t="shared" ref="C271:N271" si="89">C126-C144-C158-C187-C173</f>
        <v>0</v>
      </c>
      <c r="D271" s="96">
        <f t="shared" si="89"/>
        <v>0</v>
      </c>
      <c r="E271" s="96">
        <f t="shared" si="89"/>
        <v>0</v>
      </c>
      <c r="F271" s="96">
        <f t="shared" si="89"/>
        <v>0</v>
      </c>
      <c r="G271" s="96">
        <f t="shared" si="89"/>
        <v>0</v>
      </c>
      <c r="H271" s="96">
        <f t="shared" si="89"/>
        <v>0</v>
      </c>
      <c r="I271" s="96">
        <f t="shared" si="89"/>
        <v>0</v>
      </c>
      <c r="J271" s="96">
        <f t="shared" si="89"/>
        <v>0</v>
      </c>
      <c r="K271" s="96">
        <f t="shared" si="89"/>
        <v>0</v>
      </c>
      <c r="L271" s="96">
        <f t="shared" si="89"/>
        <v>0</v>
      </c>
      <c r="M271" s="96">
        <f t="shared" si="89"/>
        <v>0</v>
      </c>
      <c r="N271" s="96">
        <f t="shared" si="89"/>
        <v>0</v>
      </c>
      <c r="O271" s="22">
        <f t="shared" si="82"/>
        <v>0</v>
      </c>
      <c r="P271" s="21"/>
      <c r="Q271" s="21"/>
      <c r="R271" s="21"/>
      <c r="S271" s="21"/>
      <c r="T271" s="21"/>
      <c r="U271" s="21"/>
      <c r="V271" s="21"/>
      <c r="W271" s="21"/>
      <c r="X271" s="21"/>
      <c r="Y271" s="21"/>
      <c r="Z271" s="21"/>
      <c r="AA271" s="21"/>
      <c r="AB271" s="21"/>
    </row>
    <row r="272" spans="1:28" x14ac:dyDescent="0.25">
      <c r="B272" s="165"/>
      <c r="C272" s="133"/>
      <c r="D272" s="133"/>
      <c r="E272" s="133"/>
      <c r="F272" s="133"/>
      <c r="G272" s="133"/>
      <c r="H272" s="133"/>
      <c r="I272" s="133"/>
      <c r="J272" s="133"/>
      <c r="K272" s="133"/>
      <c r="L272" s="133"/>
      <c r="M272" s="133"/>
      <c r="N272" s="133"/>
      <c r="O272" s="61"/>
      <c r="P272" s="21"/>
      <c r="Q272" s="21"/>
      <c r="R272" s="21"/>
      <c r="S272" s="21"/>
      <c r="T272" s="21"/>
      <c r="U272" s="21"/>
      <c r="V272" s="21"/>
      <c r="W272" s="21"/>
      <c r="X272" s="21"/>
      <c r="Y272" s="21"/>
      <c r="Z272" s="21"/>
      <c r="AA272" s="21"/>
      <c r="AB272" s="21"/>
    </row>
    <row r="273" spans="1:28" s="24" customFormat="1" ht="15.75" thickBot="1" x14ac:dyDescent="0.3">
      <c r="A273" s="16"/>
      <c r="B273" s="174" t="s">
        <v>86</v>
      </c>
      <c r="C273" s="126">
        <f>+C274+C278+C282</f>
        <v>21.03179251928611</v>
      </c>
      <c r="D273" s="126">
        <f t="shared" ref="D273:N273" si="90">+D274+D278+D282</f>
        <v>21.065737189286111</v>
      </c>
      <c r="E273" s="51">
        <f t="shared" si="90"/>
        <v>21.11080907928611</v>
      </c>
      <c r="F273" s="51">
        <f t="shared" si="90"/>
        <v>21.198072959286108</v>
      </c>
      <c r="G273" s="51">
        <f t="shared" si="90"/>
        <v>21.326938299286109</v>
      </c>
      <c r="H273" s="51">
        <f t="shared" si="90"/>
        <v>21.440846429286111</v>
      </c>
      <c r="I273" s="51">
        <f t="shared" si="90"/>
        <v>21.62993305928611</v>
      </c>
      <c r="J273" s="51">
        <f t="shared" si="90"/>
        <v>21.742793409286111</v>
      </c>
      <c r="K273" s="51">
        <f t="shared" si="90"/>
        <v>0</v>
      </c>
      <c r="L273" s="51">
        <f t="shared" si="90"/>
        <v>0</v>
      </c>
      <c r="M273" s="51">
        <f t="shared" si="90"/>
        <v>0</v>
      </c>
      <c r="N273" s="51">
        <f t="shared" si="90"/>
        <v>0</v>
      </c>
      <c r="O273" s="51"/>
      <c r="P273" s="21"/>
      <c r="Q273" s="21"/>
      <c r="R273" s="21"/>
      <c r="S273" s="21"/>
      <c r="T273" s="21"/>
      <c r="U273" s="21"/>
      <c r="V273" s="21"/>
      <c r="W273" s="21"/>
      <c r="X273" s="21"/>
      <c r="Y273" s="21"/>
      <c r="Z273" s="21"/>
      <c r="AA273" s="21"/>
      <c r="AB273" s="21"/>
    </row>
    <row r="274" spans="1:28" s="24" customFormat="1" ht="15.75" thickTop="1" x14ac:dyDescent="0.25">
      <c r="A274" s="16"/>
      <c r="B274" s="169" t="s">
        <v>25</v>
      </c>
      <c r="C274" s="122">
        <f>SUM(C275:C277)</f>
        <v>13.718985040000002</v>
      </c>
      <c r="D274" s="122">
        <f t="shared" ref="D274:N274" si="91">SUM(D275:D277)</f>
        <v>13.75292971</v>
      </c>
      <c r="E274" s="42">
        <f t="shared" si="91"/>
        <v>13.798001599999999</v>
      </c>
      <c r="F274" s="42">
        <f t="shared" si="91"/>
        <v>13.885265479999999</v>
      </c>
      <c r="G274" s="42">
        <f t="shared" si="91"/>
        <v>14.01413082</v>
      </c>
      <c r="H274" s="42">
        <f t="shared" si="91"/>
        <v>14.128038950000001</v>
      </c>
      <c r="I274" s="42">
        <f t="shared" si="91"/>
        <v>14.317125580000001</v>
      </c>
      <c r="J274" s="42">
        <f t="shared" si="91"/>
        <v>14.429985930000001</v>
      </c>
      <c r="K274" s="42">
        <f t="shared" si="91"/>
        <v>0</v>
      </c>
      <c r="L274" s="42">
        <f t="shared" si="91"/>
        <v>0</v>
      </c>
      <c r="M274" s="29">
        <f t="shared" si="91"/>
        <v>0</v>
      </c>
      <c r="N274" s="29">
        <f t="shared" si="91"/>
        <v>0</v>
      </c>
      <c r="O274" s="42"/>
      <c r="P274" s="21"/>
      <c r="Q274" s="21"/>
      <c r="R274" s="21"/>
      <c r="S274" s="21"/>
      <c r="T274" s="21"/>
      <c r="U274" s="21"/>
      <c r="V274" s="21"/>
      <c r="W274" s="21"/>
      <c r="X274" s="21"/>
      <c r="Y274" s="21"/>
      <c r="Z274" s="21"/>
      <c r="AA274" s="21"/>
      <c r="AB274" s="21"/>
    </row>
    <row r="275" spans="1:28" s="24" customFormat="1" x14ac:dyDescent="0.25">
      <c r="A275" s="16"/>
      <c r="B275" s="165" t="s">
        <v>56</v>
      </c>
      <c r="C275" s="96">
        <f>+C247+C177</f>
        <v>13.718985040000002</v>
      </c>
      <c r="D275" s="96">
        <f>+D247+D177</f>
        <v>13.75292971</v>
      </c>
      <c r="E275" s="96">
        <f t="shared" ref="E275:N275" si="92">+E247+E177</f>
        <v>13.798001599999999</v>
      </c>
      <c r="F275" s="96">
        <f t="shared" si="92"/>
        <v>13.885265479999999</v>
      </c>
      <c r="G275" s="96">
        <f>+G247+G177</f>
        <v>14.01413082</v>
      </c>
      <c r="H275" s="96">
        <f t="shared" si="92"/>
        <v>14.128038950000001</v>
      </c>
      <c r="I275" s="96">
        <f t="shared" si="92"/>
        <v>14.317125580000001</v>
      </c>
      <c r="J275" s="96">
        <f t="shared" si="92"/>
        <v>14.429985930000001</v>
      </c>
      <c r="K275" s="96">
        <f t="shared" si="92"/>
        <v>0</v>
      </c>
      <c r="L275" s="96">
        <f t="shared" si="92"/>
        <v>0</v>
      </c>
      <c r="M275" s="96">
        <f t="shared" si="92"/>
        <v>0</v>
      </c>
      <c r="N275" s="96">
        <f t="shared" si="92"/>
        <v>0</v>
      </c>
      <c r="O275" s="22"/>
      <c r="P275" s="21"/>
      <c r="Q275" s="21"/>
      <c r="R275" s="21"/>
      <c r="S275" s="21"/>
      <c r="T275" s="21"/>
      <c r="U275" s="21"/>
      <c r="V275" s="21"/>
      <c r="W275" s="21"/>
      <c r="X275" s="21"/>
      <c r="Y275" s="21"/>
      <c r="Z275" s="21"/>
      <c r="AA275" s="21"/>
      <c r="AB275" s="21"/>
    </row>
    <row r="276" spans="1:28" s="24" customFormat="1" x14ac:dyDescent="0.25">
      <c r="A276" s="16"/>
      <c r="B276" s="165" t="s">
        <v>58</v>
      </c>
      <c r="C276" s="96">
        <f>+C248+C178</f>
        <v>0</v>
      </c>
      <c r="D276" s="96">
        <f t="shared" ref="D276:N277" si="93">+D248+D178</f>
        <v>0</v>
      </c>
      <c r="E276" s="96">
        <f t="shared" si="93"/>
        <v>0</v>
      </c>
      <c r="F276" s="96">
        <f t="shared" si="93"/>
        <v>0</v>
      </c>
      <c r="G276" s="96">
        <f t="shared" si="93"/>
        <v>0</v>
      </c>
      <c r="H276" s="96">
        <f t="shared" si="93"/>
        <v>0</v>
      </c>
      <c r="I276" s="96">
        <f t="shared" si="93"/>
        <v>0</v>
      </c>
      <c r="J276" s="96">
        <f t="shared" si="93"/>
        <v>0</v>
      </c>
      <c r="K276" s="96">
        <f t="shared" si="93"/>
        <v>0</v>
      </c>
      <c r="L276" s="96">
        <f t="shared" si="93"/>
        <v>0</v>
      </c>
      <c r="M276" s="96">
        <f t="shared" si="93"/>
        <v>0</v>
      </c>
      <c r="N276" s="96">
        <f t="shared" si="93"/>
        <v>0</v>
      </c>
      <c r="O276" s="22"/>
      <c r="P276" s="21"/>
      <c r="Q276" s="21"/>
      <c r="R276" s="21"/>
      <c r="S276" s="21"/>
      <c r="T276" s="21"/>
      <c r="U276" s="21"/>
      <c r="V276" s="21"/>
      <c r="W276" s="21"/>
      <c r="X276" s="21"/>
      <c r="Y276" s="21"/>
      <c r="Z276" s="21"/>
      <c r="AA276" s="21"/>
      <c r="AB276" s="21"/>
    </row>
    <row r="277" spans="1:28" s="24" customFormat="1" x14ac:dyDescent="0.25">
      <c r="A277" s="16"/>
      <c r="B277" s="165" t="s">
        <v>59</v>
      </c>
      <c r="C277" s="96">
        <f>+C249+C179</f>
        <v>0</v>
      </c>
      <c r="D277" s="96">
        <f t="shared" si="93"/>
        <v>0</v>
      </c>
      <c r="E277" s="96">
        <f t="shared" si="93"/>
        <v>0</v>
      </c>
      <c r="F277" s="96">
        <f t="shared" si="93"/>
        <v>0</v>
      </c>
      <c r="G277" s="96">
        <f t="shared" si="93"/>
        <v>0</v>
      </c>
      <c r="H277" s="96">
        <f t="shared" si="93"/>
        <v>0</v>
      </c>
      <c r="I277" s="96">
        <f t="shared" si="93"/>
        <v>0</v>
      </c>
      <c r="J277" s="96">
        <f t="shared" si="93"/>
        <v>0</v>
      </c>
      <c r="K277" s="96">
        <f t="shared" si="93"/>
        <v>0</v>
      </c>
      <c r="L277" s="96">
        <f t="shared" si="93"/>
        <v>0</v>
      </c>
      <c r="M277" s="96">
        <f t="shared" si="93"/>
        <v>0</v>
      </c>
      <c r="N277" s="96">
        <f t="shared" si="93"/>
        <v>0</v>
      </c>
      <c r="O277" s="22"/>
      <c r="P277" s="21"/>
      <c r="Q277" s="21"/>
      <c r="R277" s="21"/>
      <c r="S277" s="21"/>
      <c r="T277" s="21"/>
      <c r="U277" s="21"/>
      <c r="V277" s="21"/>
      <c r="W277" s="21"/>
      <c r="X277" s="21"/>
      <c r="Y277" s="21"/>
      <c r="Z277" s="21"/>
      <c r="AA277" s="21"/>
      <c r="AB277" s="21"/>
    </row>
    <row r="278" spans="1:28" s="24" customFormat="1" x14ac:dyDescent="0.25">
      <c r="A278" s="16"/>
      <c r="B278" s="169" t="s">
        <v>75</v>
      </c>
      <c r="C278" s="100">
        <f>SUM(C279:C281)</f>
        <v>7.3128074792861097</v>
      </c>
      <c r="D278" s="100">
        <f t="shared" ref="D278:N278" si="94">SUM(D279:D281)</f>
        <v>7.3128074792861097</v>
      </c>
      <c r="E278" s="29">
        <f t="shared" si="94"/>
        <v>7.3128074792861097</v>
      </c>
      <c r="F278" s="29">
        <f t="shared" si="94"/>
        <v>7.3128074792861097</v>
      </c>
      <c r="G278" s="29">
        <f t="shared" si="94"/>
        <v>7.3128074792861097</v>
      </c>
      <c r="H278" s="29">
        <f t="shared" si="94"/>
        <v>7.3128074792861097</v>
      </c>
      <c r="I278" s="29">
        <f t="shared" si="94"/>
        <v>7.3128074792861097</v>
      </c>
      <c r="J278" s="29">
        <f t="shared" si="94"/>
        <v>7.3128074792861097</v>
      </c>
      <c r="K278" s="29">
        <f t="shared" si="94"/>
        <v>0</v>
      </c>
      <c r="L278" s="29">
        <f t="shared" si="94"/>
        <v>0</v>
      </c>
      <c r="M278" s="29">
        <f t="shared" si="94"/>
        <v>0</v>
      </c>
      <c r="N278" s="29">
        <f t="shared" si="94"/>
        <v>0</v>
      </c>
      <c r="O278" s="29"/>
      <c r="P278" s="21"/>
      <c r="Q278" s="21"/>
      <c r="R278" s="21"/>
      <c r="S278" s="21"/>
      <c r="T278" s="21"/>
      <c r="U278" s="21"/>
      <c r="V278" s="21"/>
      <c r="W278" s="21"/>
      <c r="X278" s="21"/>
      <c r="Y278" s="21"/>
      <c r="Z278" s="21"/>
      <c r="AA278" s="21"/>
      <c r="AB278" s="21"/>
    </row>
    <row r="279" spans="1:28" s="24" customFormat="1" x14ac:dyDescent="0.25">
      <c r="A279" s="16"/>
      <c r="B279" s="165" t="s">
        <v>56</v>
      </c>
      <c r="C279" s="96">
        <f>+C251+C181</f>
        <v>0.56077233000000004</v>
      </c>
      <c r="D279" s="96">
        <f t="shared" ref="D279:N281" si="95">+D251+D181</f>
        <v>0.56077233000000004</v>
      </c>
      <c r="E279" s="96">
        <f t="shared" si="95"/>
        <v>0.56077233000000004</v>
      </c>
      <c r="F279" s="96">
        <f t="shared" si="95"/>
        <v>0.56077233000000004</v>
      </c>
      <c r="G279" s="96">
        <f t="shared" si="95"/>
        <v>0.56077233000000004</v>
      </c>
      <c r="H279" s="96">
        <f t="shared" si="95"/>
        <v>0.56077233000000004</v>
      </c>
      <c r="I279" s="96">
        <f t="shared" si="95"/>
        <v>0.56077233000000004</v>
      </c>
      <c r="J279" s="96">
        <f t="shared" si="95"/>
        <v>0.56077233000000004</v>
      </c>
      <c r="K279" s="96">
        <f t="shared" si="95"/>
        <v>0</v>
      </c>
      <c r="L279" s="96">
        <f t="shared" si="95"/>
        <v>0</v>
      </c>
      <c r="M279" s="96">
        <f t="shared" si="95"/>
        <v>0</v>
      </c>
      <c r="N279" s="96">
        <f t="shared" si="95"/>
        <v>0</v>
      </c>
      <c r="O279" s="22"/>
      <c r="P279" s="21"/>
      <c r="Q279" s="21"/>
      <c r="R279" s="21"/>
      <c r="S279" s="21"/>
      <c r="T279" s="21"/>
      <c r="U279" s="21"/>
      <c r="V279" s="21"/>
      <c r="W279" s="21"/>
      <c r="X279" s="21"/>
      <c r="Y279" s="21"/>
      <c r="Z279" s="21"/>
      <c r="AA279" s="21"/>
      <c r="AB279" s="21"/>
    </row>
    <row r="280" spans="1:28" s="24" customFormat="1" x14ac:dyDescent="0.25">
      <c r="A280" s="16"/>
      <c r="B280" s="165" t="s">
        <v>58</v>
      </c>
      <c r="C280" s="96">
        <f>+C252+C182</f>
        <v>6.7520351492861099</v>
      </c>
      <c r="D280" s="96">
        <f t="shared" si="95"/>
        <v>6.7520351492861099</v>
      </c>
      <c r="E280" s="96">
        <f t="shared" si="95"/>
        <v>6.7520351492861099</v>
      </c>
      <c r="F280" s="96">
        <f t="shared" si="95"/>
        <v>6.7520351492861099</v>
      </c>
      <c r="G280" s="96">
        <f t="shared" si="95"/>
        <v>6.7520351492861099</v>
      </c>
      <c r="H280" s="96">
        <f t="shared" si="95"/>
        <v>6.7520351492861099</v>
      </c>
      <c r="I280" s="96">
        <f t="shared" si="95"/>
        <v>6.7520351492861099</v>
      </c>
      <c r="J280" s="96">
        <f t="shared" si="95"/>
        <v>6.7520351492861099</v>
      </c>
      <c r="K280" s="96">
        <f t="shared" si="95"/>
        <v>0</v>
      </c>
      <c r="L280" s="96">
        <f t="shared" si="95"/>
        <v>0</v>
      </c>
      <c r="M280" s="96">
        <f t="shared" si="95"/>
        <v>0</v>
      </c>
      <c r="N280" s="96">
        <f t="shared" si="95"/>
        <v>0</v>
      </c>
      <c r="O280" s="22"/>
      <c r="P280" s="21"/>
      <c r="Q280" s="21"/>
      <c r="R280" s="21"/>
      <c r="S280" s="21"/>
      <c r="T280" s="21"/>
      <c r="U280" s="21"/>
      <c r="V280" s="21"/>
      <c r="W280" s="21"/>
      <c r="X280" s="21"/>
      <c r="Y280" s="21"/>
      <c r="Z280" s="21"/>
      <c r="AA280" s="21"/>
      <c r="AB280" s="21"/>
    </row>
    <row r="281" spans="1:28" s="24" customFormat="1" x14ac:dyDescent="0.25">
      <c r="A281" s="16"/>
      <c r="B281" s="165" t="s">
        <v>59</v>
      </c>
      <c r="C281" s="96">
        <f>+C253+C183</f>
        <v>0</v>
      </c>
      <c r="D281" s="96">
        <f t="shared" si="95"/>
        <v>0</v>
      </c>
      <c r="E281" s="96">
        <f t="shared" si="95"/>
        <v>0</v>
      </c>
      <c r="F281" s="96">
        <f t="shared" si="95"/>
        <v>0</v>
      </c>
      <c r="G281" s="96">
        <f t="shared" si="95"/>
        <v>0</v>
      </c>
      <c r="H281" s="96">
        <f t="shared" si="95"/>
        <v>0</v>
      </c>
      <c r="I281" s="96">
        <f t="shared" si="95"/>
        <v>0</v>
      </c>
      <c r="J281" s="96">
        <f t="shared" si="95"/>
        <v>0</v>
      </c>
      <c r="K281" s="96">
        <f t="shared" si="95"/>
        <v>0</v>
      </c>
      <c r="L281" s="96">
        <f t="shared" si="95"/>
        <v>0</v>
      </c>
      <c r="M281" s="96">
        <f t="shared" si="95"/>
        <v>0</v>
      </c>
      <c r="N281" s="96">
        <f t="shared" si="95"/>
        <v>0</v>
      </c>
      <c r="O281" s="22"/>
      <c r="P281" s="21"/>
      <c r="Q281" s="21"/>
      <c r="R281" s="21"/>
      <c r="S281" s="21"/>
      <c r="T281" s="21"/>
      <c r="U281" s="21"/>
      <c r="V281" s="21"/>
      <c r="W281" s="21"/>
      <c r="X281" s="21"/>
      <c r="Y281" s="21"/>
      <c r="Z281" s="21"/>
      <c r="AA281" s="21"/>
      <c r="AB281" s="21"/>
    </row>
    <row r="282" spans="1:28" s="24" customFormat="1" x14ac:dyDescent="0.25">
      <c r="A282" s="16"/>
      <c r="B282" s="169" t="s">
        <v>28</v>
      </c>
      <c r="C282" s="100">
        <f>SUM(C283:C285)</f>
        <v>0</v>
      </c>
      <c r="D282" s="100">
        <f t="shared" ref="D282:N282" si="96">SUM(D283:D285)</f>
        <v>0</v>
      </c>
      <c r="E282" s="29">
        <f t="shared" si="96"/>
        <v>0</v>
      </c>
      <c r="F282" s="29">
        <f t="shared" si="96"/>
        <v>0</v>
      </c>
      <c r="G282" s="29">
        <f t="shared" si="96"/>
        <v>0</v>
      </c>
      <c r="H282" s="29">
        <f t="shared" si="96"/>
        <v>0</v>
      </c>
      <c r="I282" s="29">
        <f t="shared" si="96"/>
        <v>0</v>
      </c>
      <c r="J282" s="29">
        <f t="shared" si="96"/>
        <v>0</v>
      </c>
      <c r="K282" s="29">
        <f t="shared" si="96"/>
        <v>0</v>
      </c>
      <c r="L282" s="29">
        <f t="shared" si="96"/>
        <v>0</v>
      </c>
      <c r="M282" s="29">
        <f t="shared" si="96"/>
        <v>0</v>
      </c>
      <c r="N282" s="29">
        <f t="shared" si="96"/>
        <v>0</v>
      </c>
      <c r="O282" s="29"/>
      <c r="P282" s="21"/>
      <c r="Q282" s="21"/>
      <c r="R282" s="21"/>
      <c r="S282" s="21"/>
      <c r="T282" s="21"/>
      <c r="U282" s="21"/>
      <c r="V282" s="21"/>
      <c r="W282" s="21"/>
      <c r="X282" s="21"/>
      <c r="Y282" s="21"/>
      <c r="Z282" s="21"/>
      <c r="AA282" s="21"/>
      <c r="AB282" s="21"/>
    </row>
    <row r="283" spans="1:28" s="24" customFormat="1" x14ac:dyDescent="0.25">
      <c r="A283" s="23"/>
      <c r="B283" s="165" t="s">
        <v>56</v>
      </c>
      <c r="C283" s="103">
        <v>0</v>
      </c>
      <c r="D283" s="103">
        <v>0</v>
      </c>
      <c r="E283" s="103">
        <v>0</v>
      </c>
      <c r="F283" s="103">
        <v>0</v>
      </c>
      <c r="G283" s="103">
        <v>0</v>
      </c>
      <c r="H283" s="103">
        <v>0</v>
      </c>
      <c r="I283" s="103">
        <v>0</v>
      </c>
      <c r="J283" s="103">
        <v>0</v>
      </c>
      <c r="K283" s="103">
        <v>0</v>
      </c>
      <c r="L283" s="103">
        <v>0</v>
      </c>
      <c r="M283" s="103">
        <v>0</v>
      </c>
      <c r="N283" s="103">
        <v>0</v>
      </c>
      <c r="O283" s="22"/>
      <c r="P283" s="21"/>
      <c r="Q283" s="21"/>
      <c r="R283" s="21"/>
      <c r="S283" s="21"/>
      <c r="T283" s="21"/>
      <c r="U283" s="21"/>
      <c r="V283" s="21"/>
      <c r="W283" s="21"/>
      <c r="X283" s="21"/>
      <c r="Y283" s="21"/>
      <c r="Z283" s="21"/>
      <c r="AA283" s="21"/>
      <c r="AB283" s="21"/>
    </row>
    <row r="284" spans="1:28" s="24" customFormat="1" x14ac:dyDescent="0.25">
      <c r="A284" s="23"/>
      <c r="B284" s="165" t="s">
        <v>58</v>
      </c>
      <c r="C284" s="103">
        <f>+C256+C186</f>
        <v>0</v>
      </c>
      <c r="D284" s="103">
        <f t="shared" ref="D284:N285" si="97">+D256+D186</f>
        <v>0</v>
      </c>
      <c r="E284" s="103">
        <f t="shared" si="97"/>
        <v>0</v>
      </c>
      <c r="F284" s="103">
        <f t="shared" si="97"/>
        <v>0</v>
      </c>
      <c r="G284" s="103">
        <f t="shared" si="97"/>
        <v>0</v>
      </c>
      <c r="H284" s="103">
        <f t="shared" si="97"/>
        <v>0</v>
      </c>
      <c r="I284" s="103">
        <f t="shared" si="97"/>
        <v>0</v>
      </c>
      <c r="J284" s="103">
        <f t="shared" si="97"/>
        <v>0</v>
      </c>
      <c r="K284" s="103">
        <f t="shared" si="97"/>
        <v>0</v>
      </c>
      <c r="L284" s="103">
        <f t="shared" si="97"/>
        <v>0</v>
      </c>
      <c r="M284" s="103">
        <f t="shared" si="97"/>
        <v>0</v>
      </c>
      <c r="N284" s="103">
        <f t="shared" si="97"/>
        <v>0</v>
      </c>
      <c r="O284" s="22"/>
      <c r="P284" s="21"/>
      <c r="Q284" s="21"/>
      <c r="R284" s="21"/>
      <c r="S284" s="21"/>
      <c r="T284" s="21"/>
      <c r="U284" s="21"/>
      <c r="V284" s="21"/>
      <c r="W284" s="21"/>
      <c r="X284" s="21"/>
      <c r="Y284" s="21"/>
      <c r="Z284" s="21"/>
      <c r="AA284" s="21"/>
      <c r="AB284" s="21"/>
    </row>
    <row r="285" spans="1:28" s="24" customFormat="1" x14ac:dyDescent="0.25">
      <c r="A285" s="23"/>
      <c r="B285" s="165" t="s">
        <v>59</v>
      </c>
      <c r="C285" s="103">
        <f>+C257+C187</f>
        <v>0</v>
      </c>
      <c r="D285" s="103">
        <f t="shared" si="97"/>
        <v>0</v>
      </c>
      <c r="E285" s="103">
        <f t="shared" si="97"/>
        <v>0</v>
      </c>
      <c r="F285" s="103">
        <f t="shared" si="97"/>
        <v>0</v>
      </c>
      <c r="G285" s="103">
        <f t="shared" si="97"/>
        <v>0</v>
      </c>
      <c r="H285" s="103">
        <f t="shared" si="97"/>
        <v>0</v>
      </c>
      <c r="I285" s="103">
        <f t="shared" si="97"/>
        <v>0</v>
      </c>
      <c r="J285" s="103">
        <f t="shared" si="97"/>
        <v>0</v>
      </c>
      <c r="K285" s="103">
        <f t="shared" si="97"/>
        <v>0</v>
      </c>
      <c r="L285" s="103">
        <f t="shared" si="97"/>
        <v>0</v>
      </c>
      <c r="M285" s="103">
        <f t="shared" si="97"/>
        <v>0</v>
      </c>
      <c r="N285" s="103">
        <f t="shared" si="97"/>
        <v>0</v>
      </c>
      <c r="O285" s="22"/>
      <c r="P285" s="21"/>
      <c r="Q285" s="21"/>
      <c r="R285" s="21"/>
      <c r="S285" s="21"/>
      <c r="T285" s="21"/>
      <c r="U285" s="21"/>
      <c r="V285" s="21"/>
      <c r="W285" s="21"/>
      <c r="X285" s="21"/>
      <c r="Y285" s="21"/>
      <c r="Z285" s="21"/>
      <c r="AA285" s="21"/>
      <c r="AB285" s="21"/>
    </row>
    <row r="286" spans="1:28" s="24" customFormat="1" ht="15.75" thickBot="1" x14ac:dyDescent="0.3">
      <c r="A286" s="23"/>
      <c r="B286" s="185"/>
      <c r="C286" s="143"/>
      <c r="D286" s="143"/>
      <c r="E286" s="143"/>
      <c r="F286" s="143"/>
      <c r="G286" s="143"/>
      <c r="H286" s="143"/>
      <c r="I286" s="143"/>
      <c r="J286" s="143"/>
      <c r="K286" s="143"/>
      <c r="L286" s="143"/>
      <c r="M286" s="143"/>
      <c r="N286" s="143"/>
      <c r="O286" s="20"/>
      <c r="P286" s="21"/>
      <c r="Q286" s="21"/>
      <c r="R286" s="21"/>
      <c r="S286" s="21"/>
      <c r="T286" s="21"/>
      <c r="U286" s="21"/>
      <c r="V286" s="21"/>
      <c r="W286" s="21"/>
      <c r="X286" s="21"/>
      <c r="Y286" s="21"/>
      <c r="Z286" s="21"/>
      <c r="AA286" s="21"/>
      <c r="AB286" s="21"/>
    </row>
    <row r="287" spans="1:28" ht="15.75" thickTop="1" x14ac:dyDescent="0.25">
      <c r="B287" s="62"/>
      <c r="Q287" s="21"/>
      <c r="R287" s="21"/>
      <c r="S287" s="21"/>
      <c r="T287" s="21"/>
      <c r="U287" s="21"/>
      <c r="V287" s="21"/>
      <c r="W287" s="21"/>
    </row>
    <row r="288" spans="1:28" ht="14.25" x14ac:dyDescent="0.2">
      <c r="B288" s="63" t="s">
        <v>87</v>
      </c>
      <c r="C288" s="64"/>
      <c r="D288" s="64"/>
      <c r="E288" s="64"/>
      <c r="F288" s="64"/>
      <c r="G288" s="64"/>
      <c r="H288" s="64"/>
      <c r="I288" s="64"/>
      <c r="J288" s="64"/>
      <c r="K288" s="64"/>
      <c r="L288" s="64"/>
      <c r="M288" s="64"/>
      <c r="N288" s="64"/>
      <c r="O288" s="65"/>
      <c r="Q288" s="21"/>
      <c r="R288" s="21"/>
      <c r="S288" s="21"/>
      <c r="T288" s="21"/>
      <c r="U288" s="21"/>
      <c r="V288" s="21"/>
      <c r="W288" s="21"/>
    </row>
    <row r="289" spans="2:23" ht="42" customHeight="1" x14ac:dyDescent="0.2">
      <c r="B289" s="151" t="s">
        <v>88</v>
      </c>
      <c r="C289" s="151"/>
      <c r="D289" s="151"/>
      <c r="E289" s="151"/>
      <c r="F289" s="151"/>
      <c r="G289" s="151"/>
      <c r="H289" s="151"/>
      <c r="I289" s="151"/>
      <c r="J289" s="151"/>
      <c r="K289" s="151"/>
      <c r="L289" s="151"/>
      <c r="M289" s="151"/>
      <c r="N289" s="151"/>
      <c r="O289" s="151"/>
      <c r="Q289" s="21"/>
      <c r="R289" s="21"/>
      <c r="S289" s="21"/>
      <c r="T289" s="21"/>
      <c r="U289" s="21"/>
      <c r="V289" s="21"/>
      <c r="W289" s="21"/>
    </row>
    <row r="290" spans="2:23" ht="29.25" customHeight="1" x14ac:dyDescent="0.2">
      <c r="B290" s="147" t="s">
        <v>89</v>
      </c>
      <c r="C290" s="147"/>
      <c r="D290" s="147"/>
      <c r="E290" s="147"/>
      <c r="F290" s="147"/>
      <c r="G290" s="147"/>
      <c r="H290" s="147"/>
      <c r="I290" s="147"/>
      <c r="J290" s="147"/>
      <c r="K290" s="147"/>
      <c r="L290" s="147"/>
      <c r="M290" s="147"/>
      <c r="N290" s="147"/>
      <c r="O290" s="147"/>
      <c r="Q290" s="21"/>
      <c r="R290" s="21"/>
      <c r="S290" s="21"/>
      <c r="T290" s="21"/>
      <c r="U290" s="21"/>
      <c r="V290" s="21"/>
      <c r="W290" s="21"/>
    </row>
    <row r="291" spans="2:23" ht="26.25" customHeight="1" x14ac:dyDescent="0.2">
      <c r="B291" s="148" t="s">
        <v>90</v>
      </c>
      <c r="C291" s="148"/>
      <c r="D291" s="148"/>
      <c r="E291" s="148"/>
      <c r="F291" s="148"/>
      <c r="G291" s="148"/>
      <c r="H291" s="148"/>
      <c r="I291" s="148"/>
      <c r="J291" s="148"/>
      <c r="K291" s="148"/>
      <c r="L291" s="148"/>
      <c r="M291" s="148"/>
      <c r="N291" s="148"/>
      <c r="O291" s="148"/>
      <c r="Q291" s="21"/>
      <c r="R291" s="21"/>
      <c r="S291" s="21"/>
      <c r="T291" s="21"/>
      <c r="U291" s="21"/>
      <c r="V291" s="21"/>
      <c r="W291" s="21"/>
    </row>
    <row r="292" spans="2:23" ht="14.25" x14ac:dyDescent="0.2">
      <c r="B292" s="148" t="s">
        <v>91</v>
      </c>
      <c r="C292" s="148"/>
      <c r="D292" s="148"/>
      <c r="E292" s="148"/>
      <c r="F292" s="148"/>
      <c r="G292" s="148"/>
      <c r="H292" s="148"/>
      <c r="I292" s="148"/>
      <c r="J292" s="148"/>
      <c r="K292" s="148"/>
      <c r="L292" s="148"/>
      <c r="M292" s="148"/>
      <c r="N292" s="148"/>
      <c r="O292" s="148"/>
      <c r="Q292" s="21"/>
      <c r="R292" s="21"/>
      <c r="S292" s="21"/>
      <c r="T292" s="21"/>
      <c r="U292" s="21"/>
      <c r="V292" s="21"/>
      <c r="W292" s="21"/>
    </row>
    <row r="293" spans="2:23" ht="14.25" x14ac:dyDescent="0.2">
      <c r="B293" s="148"/>
      <c r="C293" s="148"/>
      <c r="D293" s="148"/>
      <c r="E293" s="148"/>
      <c r="F293" s="148"/>
      <c r="G293" s="148"/>
      <c r="H293" s="148"/>
      <c r="I293" s="148"/>
      <c r="J293" s="148"/>
      <c r="K293" s="148"/>
      <c r="L293" s="148"/>
      <c r="M293" s="148"/>
      <c r="N293" s="148"/>
      <c r="O293" s="148"/>
      <c r="Q293" s="21"/>
      <c r="R293" s="21"/>
      <c r="S293" s="21"/>
      <c r="T293" s="21"/>
      <c r="U293" s="21"/>
      <c r="V293" s="21"/>
      <c r="W293" s="21"/>
    </row>
    <row r="294" spans="2:23" ht="14.25" x14ac:dyDescent="0.2">
      <c r="B294" s="66"/>
      <c r="C294" s="67"/>
      <c r="D294" s="67"/>
      <c r="E294" s="67"/>
      <c r="F294" s="67"/>
      <c r="G294" s="67"/>
      <c r="H294" s="67"/>
      <c r="I294" s="67"/>
      <c r="J294" s="67"/>
      <c r="K294" s="67"/>
      <c r="L294" s="67"/>
      <c r="M294" s="67"/>
      <c r="N294" s="67"/>
      <c r="O294" s="66"/>
      <c r="Q294" s="21"/>
      <c r="R294" s="21"/>
      <c r="S294" s="21"/>
      <c r="T294" s="21"/>
      <c r="U294" s="21"/>
      <c r="V294" s="21"/>
      <c r="W294" s="21"/>
    </row>
    <row r="295" spans="2:23" x14ac:dyDescent="0.25">
      <c r="Q295" s="21"/>
      <c r="R295" s="21"/>
      <c r="S295" s="21"/>
      <c r="T295" s="21"/>
      <c r="U295" s="21"/>
      <c r="V295" s="21"/>
      <c r="W295" s="21"/>
    </row>
    <row r="296" spans="2:23" x14ac:dyDescent="0.25">
      <c r="Q296" s="21"/>
      <c r="R296" s="21"/>
      <c r="S296" s="21"/>
      <c r="T296" s="21"/>
      <c r="U296" s="21"/>
      <c r="V296" s="21"/>
      <c r="W296" s="21"/>
    </row>
    <row r="297" spans="2:23" x14ac:dyDescent="0.25">
      <c r="Q297" s="21"/>
      <c r="R297" s="21"/>
      <c r="S297" s="21"/>
      <c r="T297" s="21"/>
      <c r="U297" s="21"/>
      <c r="V297" s="21"/>
      <c r="W297" s="21"/>
    </row>
    <row r="298" spans="2:23" x14ac:dyDescent="0.25">
      <c r="Q298" s="21"/>
      <c r="R298" s="21"/>
      <c r="S298" s="21"/>
      <c r="T298" s="21"/>
      <c r="U298" s="21"/>
      <c r="V298" s="21"/>
      <c r="W298" s="21"/>
    </row>
    <row r="299" spans="2:23" x14ac:dyDescent="0.25">
      <c r="Q299" s="21"/>
      <c r="R299" s="21"/>
      <c r="S299" s="21"/>
      <c r="T299" s="21"/>
      <c r="U299" s="21"/>
      <c r="V299" s="21"/>
      <c r="W299" s="21"/>
    </row>
    <row r="300" spans="2:23" x14ac:dyDescent="0.25">
      <c r="Q300" s="21"/>
      <c r="R300" s="21"/>
      <c r="S300" s="21"/>
    </row>
    <row r="301" spans="2:23" x14ac:dyDescent="0.25">
      <c r="Q301" s="21"/>
      <c r="R301" s="21"/>
      <c r="S301" s="21"/>
    </row>
    <row r="302" spans="2:23" x14ac:dyDescent="0.25">
      <c r="Q302" s="21"/>
      <c r="R302" s="21"/>
      <c r="S302" s="21"/>
    </row>
    <row r="303" spans="2:23" x14ac:dyDescent="0.25">
      <c r="Q303" s="21"/>
      <c r="R303" s="21"/>
      <c r="S303" s="21"/>
    </row>
    <row r="304" spans="2:23" x14ac:dyDescent="0.25">
      <c r="Q304" s="21"/>
      <c r="R304" s="21"/>
      <c r="S304" s="21"/>
    </row>
    <row r="305" spans="17:19" x14ac:dyDescent="0.25">
      <c r="Q305" s="21"/>
      <c r="R305" s="21"/>
      <c r="S305" s="21"/>
    </row>
    <row r="306" spans="17:19" x14ac:dyDescent="0.25">
      <c r="Q306" s="21"/>
      <c r="R306" s="21"/>
      <c r="S306" s="21"/>
    </row>
    <row r="307" spans="17:19" x14ac:dyDescent="0.25">
      <c r="Q307" s="21"/>
      <c r="R307" s="21"/>
      <c r="S307" s="21"/>
    </row>
    <row r="308" spans="17:19" x14ac:dyDescent="0.25">
      <c r="Q308" s="21"/>
      <c r="R308" s="21"/>
      <c r="S308" s="21"/>
    </row>
    <row r="309" spans="17:19" x14ac:dyDescent="0.25">
      <c r="Q309" s="21"/>
      <c r="R309" s="21"/>
      <c r="S309" s="21"/>
    </row>
    <row r="310" spans="17:19" x14ac:dyDescent="0.25">
      <c r="Q310" s="21"/>
      <c r="R310" s="21"/>
      <c r="S310" s="21"/>
    </row>
    <row r="311" spans="17:19" x14ac:dyDescent="0.25">
      <c r="Q311" s="21"/>
      <c r="R311" s="21"/>
      <c r="S311" s="21"/>
    </row>
    <row r="312" spans="17:19" x14ac:dyDescent="0.25">
      <c r="Q312" s="21"/>
      <c r="R312" s="21"/>
      <c r="S312" s="21"/>
    </row>
    <row r="313" spans="17:19" x14ac:dyDescent="0.25">
      <c r="Q313" s="21"/>
      <c r="R313" s="21"/>
      <c r="S313" s="21"/>
    </row>
    <row r="314" spans="17:19" x14ac:dyDescent="0.25">
      <c r="Q314" s="21"/>
      <c r="R314" s="21"/>
      <c r="S314" s="21"/>
    </row>
    <row r="315" spans="17:19" x14ac:dyDescent="0.25">
      <c r="Q315" s="21"/>
      <c r="R315" s="21"/>
      <c r="S315" s="21"/>
    </row>
    <row r="316" spans="17:19" x14ac:dyDescent="0.25">
      <c r="Q316" s="21"/>
      <c r="R316" s="21"/>
      <c r="S316" s="21"/>
    </row>
    <row r="317" spans="17:19" x14ac:dyDescent="0.25">
      <c r="Q317" s="21"/>
      <c r="R317" s="21"/>
      <c r="S317" s="21"/>
    </row>
    <row r="318" spans="17:19" x14ac:dyDescent="0.25">
      <c r="Q318" s="21"/>
      <c r="R318" s="21"/>
      <c r="S318" s="21"/>
    </row>
    <row r="319" spans="17:19" x14ac:dyDescent="0.25">
      <c r="Q319" s="21"/>
      <c r="R319" s="21"/>
      <c r="S319" s="21"/>
    </row>
    <row r="320" spans="17:19" x14ac:dyDescent="0.25">
      <c r="Q320" s="21"/>
      <c r="R320" s="21"/>
      <c r="S320" s="21"/>
    </row>
    <row r="321" spans="17:19" x14ac:dyDescent="0.25">
      <c r="Q321" s="21"/>
      <c r="R321" s="21"/>
      <c r="S321" s="21"/>
    </row>
    <row r="322" spans="17:19" x14ac:dyDescent="0.25">
      <c r="Q322" s="21"/>
      <c r="R322" s="21"/>
      <c r="S322" s="21"/>
    </row>
    <row r="323" spans="17:19" x14ac:dyDescent="0.25">
      <c r="Q323" s="21"/>
      <c r="R323" s="21"/>
      <c r="S323" s="21"/>
    </row>
    <row r="324" spans="17:19" x14ac:dyDescent="0.25">
      <c r="Q324" s="21"/>
      <c r="R324" s="21"/>
      <c r="S324" s="21"/>
    </row>
    <row r="325" spans="17:19" x14ac:dyDescent="0.25">
      <c r="Q325" s="21"/>
      <c r="R325" s="21"/>
      <c r="S325" s="21"/>
    </row>
    <row r="326" spans="17:19" x14ac:dyDescent="0.25">
      <c r="Q326" s="21"/>
      <c r="R326" s="21"/>
      <c r="S326" s="21"/>
    </row>
    <row r="327" spans="17:19" x14ac:dyDescent="0.25">
      <c r="Q327" s="21"/>
      <c r="R327" s="21"/>
      <c r="S327" s="21"/>
    </row>
    <row r="328" spans="17:19" x14ac:dyDescent="0.25">
      <c r="Q328" s="21"/>
      <c r="R328" s="21"/>
      <c r="S328" s="21"/>
    </row>
    <row r="329" spans="17:19" x14ac:dyDescent="0.25">
      <c r="Q329" s="21"/>
      <c r="R329" s="21"/>
      <c r="S329" s="21"/>
    </row>
    <row r="1048561" spans="16383:16383" x14ac:dyDescent="0.25">
      <c r="XFC1048561" s="68">
        <v>46023</v>
      </c>
    </row>
    <row r="1048562" spans="16383:16383" x14ac:dyDescent="0.25">
      <c r="XFC1048562" s="68">
        <v>46054</v>
      </c>
    </row>
    <row r="1048563" spans="16383:16383" x14ac:dyDescent="0.25">
      <c r="XFC1048563" s="68">
        <v>46082</v>
      </c>
    </row>
    <row r="1048564" spans="16383:16383" x14ac:dyDescent="0.25">
      <c r="XFC1048564" s="68">
        <v>46113</v>
      </c>
    </row>
    <row r="1048565" spans="16383:16383" x14ac:dyDescent="0.25">
      <c r="XFC1048565" s="68">
        <v>46143</v>
      </c>
    </row>
    <row r="1048566" spans="16383:16383" x14ac:dyDescent="0.25">
      <c r="XFC1048566" s="68">
        <v>46174</v>
      </c>
    </row>
    <row r="1048567" spans="16383:16383" x14ac:dyDescent="0.25">
      <c r="XFC1048567" s="68">
        <v>46204</v>
      </c>
    </row>
    <row r="1048568" spans="16383:16383" x14ac:dyDescent="0.25">
      <c r="XFC1048568" s="68">
        <v>46235</v>
      </c>
    </row>
    <row r="1048569" spans="16383:16383" x14ac:dyDescent="0.25">
      <c r="XFC1048569" s="68">
        <v>46266</v>
      </c>
    </row>
    <row r="1048570" spans="16383:16383" x14ac:dyDescent="0.25">
      <c r="XFC1048570" s="68">
        <v>46296</v>
      </c>
    </row>
    <row r="1048571" spans="16383:16383" x14ac:dyDescent="0.25">
      <c r="XFC1048571" s="68">
        <v>46327</v>
      </c>
    </row>
    <row r="1048572" spans="16383:16383" x14ac:dyDescent="0.25">
      <c r="XFC1048572" s="68">
        <v>46357</v>
      </c>
    </row>
  </sheetData>
  <dataConsolidate link="1"/>
  <mergeCells count="10">
    <mergeCell ref="B290:O290"/>
    <mergeCell ref="B291:O291"/>
    <mergeCell ref="B292:O292"/>
    <mergeCell ref="B293:O293"/>
    <mergeCell ref="B9:O9"/>
    <mergeCell ref="B10:O10"/>
    <mergeCell ref="B13:O13"/>
    <mergeCell ref="B26:O26"/>
    <mergeCell ref="B107:O107"/>
    <mergeCell ref="B289:O289"/>
  </mergeCells>
  <printOptions horizontalCentered="1"/>
  <pageMargins left="0.196850393700787" right="0.196850393700787" top="0.39370078740157499" bottom="0.39370078740157499" header="0.39370078740157499" footer="0.39370078740157499"/>
  <pageSetup scale="64" fitToHeight="5" orientation="landscape" r:id="rId1"/>
  <headerFooter alignWithMargins="0"/>
  <rowBreaks count="1" manualBreakCount="1">
    <brk id="106" max="1594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7722F-5FC0-47EE-88F1-3F56D287429E}">
  <sheetPr codeName="Sheet2">
    <pageSetUpPr fitToPage="1"/>
  </sheetPr>
  <dimension ref="A1:AA302"/>
  <sheetViews>
    <sheetView showGridLines="0" zoomScale="80" zoomScaleNormal="80" workbookViewId="0">
      <selection activeCell="Q11" sqref="Q11"/>
    </sheetView>
  </sheetViews>
  <sheetFormatPr defaultColWidth="12.85546875" defaultRowHeight="15" x14ac:dyDescent="0.25"/>
  <cols>
    <col min="1" max="1" width="2.42578125" style="16" customWidth="1"/>
    <col min="2" max="2" width="67.85546875" style="18" bestFit="1" customWidth="1"/>
    <col min="3" max="3" width="11.28515625" style="71" bestFit="1" customWidth="1"/>
    <col min="4" max="4" width="12.42578125" style="71" bestFit="1" customWidth="1"/>
    <col min="5" max="10" width="11.28515625" style="71" bestFit="1" customWidth="1"/>
    <col min="11" max="11" width="6.7109375" style="71" bestFit="1" customWidth="1"/>
    <col min="12" max="13" width="7.140625" style="71" bestFit="1" customWidth="1"/>
    <col min="14" max="14" width="6.140625" style="71" bestFit="1" customWidth="1"/>
    <col min="15" max="15" width="21.42578125" style="6" bestFit="1" customWidth="1"/>
    <col min="16" max="16" width="18.7109375" style="17" bestFit="1" customWidth="1"/>
    <col min="17" max="17" width="16.42578125" style="18" bestFit="1" customWidth="1"/>
    <col min="18" max="18" width="18.7109375" style="18" bestFit="1" customWidth="1"/>
    <col min="19" max="19" width="15.7109375" style="18" bestFit="1" customWidth="1"/>
    <col min="20" max="23" width="16.42578125" style="18" bestFit="1" customWidth="1"/>
    <col min="24" max="24" width="12.85546875" style="18"/>
    <col min="25" max="25" width="15.140625" style="18" bestFit="1" customWidth="1"/>
    <col min="26" max="26" width="12.85546875" style="18"/>
    <col min="27" max="27" width="17.140625" style="18" bestFit="1" customWidth="1"/>
    <col min="28" max="16384" width="12.85546875" style="18"/>
  </cols>
  <sheetData>
    <row r="1" spans="1:26" s="73" customFormat="1" x14ac:dyDescent="0.25">
      <c r="A1" s="1"/>
      <c r="B1" s="2"/>
      <c r="C1" s="69"/>
      <c r="D1" s="69"/>
      <c r="E1" s="69"/>
      <c r="F1" s="69"/>
      <c r="G1" s="69"/>
      <c r="H1" s="69"/>
      <c r="I1" s="69"/>
      <c r="J1" s="69"/>
      <c r="K1" s="69"/>
      <c r="L1" s="70"/>
      <c r="M1" s="71"/>
      <c r="N1" s="71"/>
      <c r="O1" s="72"/>
      <c r="P1" s="2"/>
    </row>
    <row r="2" spans="1:26" s="73" customFormat="1" x14ac:dyDescent="0.25">
      <c r="A2" s="1"/>
      <c r="B2" s="2"/>
      <c r="C2" s="69"/>
      <c r="D2" s="69"/>
      <c r="E2" s="69"/>
      <c r="F2" s="69"/>
      <c r="G2" s="69"/>
      <c r="H2" s="69"/>
      <c r="I2" s="69"/>
      <c r="J2" s="69"/>
      <c r="K2" s="69"/>
      <c r="L2" s="70"/>
      <c r="M2" s="71"/>
      <c r="N2" s="71"/>
      <c r="O2" s="72"/>
      <c r="P2" s="2"/>
    </row>
    <row r="3" spans="1:26" s="73" customFormat="1" x14ac:dyDescent="0.25">
      <c r="A3" s="1"/>
      <c r="B3" s="2"/>
      <c r="C3" s="69"/>
      <c r="D3" s="69"/>
      <c r="E3" s="69"/>
      <c r="F3" s="69"/>
      <c r="G3" s="69"/>
      <c r="H3" s="69"/>
      <c r="I3" s="69"/>
      <c r="J3" s="69"/>
      <c r="K3" s="69"/>
      <c r="L3" s="70"/>
      <c r="M3" s="71"/>
      <c r="N3" s="71"/>
      <c r="O3" s="72"/>
      <c r="P3" s="2"/>
    </row>
    <row r="4" spans="1:26" s="73" customFormat="1" x14ac:dyDescent="0.25">
      <c r="A4" s="1"/>
      <c r="B4" s="2"/>
      <c r="C4" s="69"/>
      <c r="D4" s="69"/>
      <c r="E4" s="69"/>
      <c r="F4" s="69"/>
      <c r="G4" s="69"/>
      <c r="H4" s="69"/>
      <c r="I4" s="69"/>
      <c r="J4" s="69"/>
      <c r="K4" s="69"/>
      <c r="L4" s="70"/>
      <c r="M4" s="71"/>
      <c r="N4" s="71"/>
      <c r="O4" s="72"/>
      <c r="P4" s="2"/>
    </row>
    <row r="5" spans="1:26" s="73" customFormat="1" ht="16.5" x14ac:dyDescent="0.25">
      <c r="A5" s="1"/>
      <c r="B5" s="153"/>
      <c r="C5" s="153"/>
      <c r="D5" s="153"/>
      <c r="E5" s="153"/>
      <c r="F5" s="153"/>
      <c r="G5" s="153"/>
      <c r="H5" s="153"/>
      <c r="I5" s="153"/>
      <c r="J5" s="153"/>
      <c r="K5" s="153"/>
      <c r="L5" s="153"/>
      <c r="M5" s="153"/>
      <c r="N5" s="153"/>
      <c r="O5" s="153"/>
      <c r="P5" s="2"/>
    </row>
    <row r="6" spans="1:26" s="73" customFormat="1" ht="16.5" x14ac:dyDescent="0.25">
      <c r="A6" s="1"/>
      <c r="B6" s="74"/>
      <c r="C6" s="75"/>
      <c r="D6" s="75"/>
      <c r="E6" s="75"/>
      <c r="F6" s="75"/>
      <c r="G6" s="75"/>
      <c r="H6" s="75"/>
      <c r="I6" s="75"/>
      <c r="J6" s="75"/>
      <c r="K6" s="75"/>
      <c r="L6" s="75"/>
      <c r="M6" s="75"/>
      <c r="N6" s="75"/>
      <c r="O6" s="76"/>
      <c r="P6" s="2"/>
    </row>
    <row r="7" spans="1:26" s="73" customFormat="1" ht="5.25" customHeight="1" x14ac:dyDescent="0.25">
      <c r="A7" s="1"/>
      <c r="B7" s="74"/>
      <c r="C7" s="75"/>
      <c r="D7" s="75"/>
      <c r="E7" s="75"/>
      <c r="F7" s="75"/>
      <c r="G7" s="75"/>
      <c r="H7" s="75"/>
      <c r="I7" s="75"/>
      <c r="J7" s="75"/>
      <c r="K7" s="75"/>
      <c r="L7" s="75"/>
      <c r="M7" s="75"/>
      <c r="N7" s="75"/>
      <c r="O7" s="76"/>
      <c r="P7" s="2"/>
    </row>
    <row r="8" spans="1:26" s="73" customFormat="1" ht="3.75" customHeight="1" x14ac:dyDescent="0.25">
      <c r="A8" s="1"/>
      <c r="B8" s="74"/>
      <c r="C8" s="75"/>
      <c r="D8" s="75"/>
      <c r="E8" s="75"/>
      <c r="F8" s="75"/>
      <c r="G8" s="75"/>
      <c r="H8" s="75"/>
      <c r="I8" s="75"/>
      <c r="J8" s="75"/>
      <c r="K8" s="75"/>
      <c r="L8" s="75"/>
      <c r="M8" s="75"/>
      <c r="N8" s="75"/>
      <c r="O8" s="76"/>
      <c r="P8" s="2"/>
    </row>
    <row r="9" spans="1:26" s="73" customFormat="1" ht="16.5" x14ac:dyDescent="0.25">
      <c r="A9" s="1"/>
      <c r="B9" s="187">
        <f>'Fiscal Ext (USD)'!B9</f>
        <v>46235</v>
      </c>
      <c r="C9" s="187"/>
      <c r="D9" s="187"/>
      <c r="E9" s="187"/>
      <c r="F9" s="187"/>
      <c r="G9" s="187"/>
      <c r="H9" s="187"/>
      <c r="I9" s="187"/>
      <c r="J9" s="187"/>
      <c r="K9" s="187"/>
      <c r="L9" s="187"/>
      <c r="M9" s="187"/>
      <c r="N9" s="187"/>
      <c r="O9" s="187"/>
      <c r="P9" s="2"/>
    </row>
    <row r="10" spans="1:26" s="73" customFormat="1" ht="17.25" customHeight="1" thickBot="1" x14ac:dyDescent="0.3">
      <c r="A10" s="1"/>
      <c r="B10" s="149" t="s">
        <v>92</v>
      </c>
      <c r="C10" s="149"/>
      <c r="D10" s="149"/>
      <c r="E10" s="149"/>
      <c r="F10" s="149"/>
      <c r="G10" s="149"/>
      <c r="H10" s="149"/>
      <c r="I10" s="149"/>
      <c r="J10" s="149"/>
      <c r="K10" s="149"/>
      <c r="L10" s="149"/>
      <c r="M10" s="149"/>
      <c r="N10" s="149"/>
      <c r="O10" s="149"/>
      <c r="P10" s="2"/>
    </row>
    <row r="11" spans="1:26" s="78" customFormat="1" ht="33.75" customHeight="1" thickBot="1" x14ac:dyDescent="0.25">
      <c r="A11" s="11"/>
      <c r="B11" s="12" t="s">
        <v>1</v>
      </c>
      <c r="C11" s="14" t="s">
        <v>2</v>
      </c>
      <c r="D11" s="14" t="s">
        <v>3</v>
      </c>
      <c r="E11" s="14" t="s">
        <v>4</v>
      </c>
      <c r="F11" s="14" t="s">
        <v>5</v>
      </c>
      <c r="G11" s="14" t="s">
        <v>6</v>
      </c>
      <c r="H11" s="14" t="s">
        <v>7</v>
      </c>
      <c r="I11" s="14" t="s">
        <v>8</v>
      </c>
      <c r="J11" s="14" t="s">
        <v>9</v>
      </c>
      <c r="K11" s="14" t="s">
        <v>10</v>
      </c>
      <c r="L11" s="14" t="s">
        <v>11</v>
      </c>
      <c r="M11" s="14" t="s">
        <v>12</v>
      </c>
      <c r="N11" s="14" t="s">
        <v>13</v>
      </c>
      <c r="O11" s="77" t="s">
        <v>14</v>
      </c>
      <c r="P11" s="15"/>
    </row>
    <row r="12" spans="1:26" x14ac:dyDescent="0.25">
      <c r="R12" s="79"/>
    </row>
    <row r="13" spans="1:26" ht="16.5" thickBot="1" x14ac:dyDescent="0.3">
      <c r="B13" s="150" t="s">
        <v>15</v>
      </c>
      <c r="C13" s="150"/>
      <c r="D13" s="150"/>
      <c r="E13" s="150"/>
      <c r="F13" s="150"/>
      <c r="G13" s="150"/>
      <c r="H13" s="150"/>
      <c r="I13" s="150"/>
      <c r="J13" s="150"/>
      <c r="K13" s="150"/>
      <c r="L13" s="150"/>
      <c r="M13" s="150"/>
      <c r="N13" s="150"/>
      <c r="O13" s="150"/>
      <c r="R13" s="79"/>
    </row>
    <row r="14" spans="1:26" ht="14.25" x14ac:dyDescent="0.2">
      <c r="C14" s="80">
        <v>2026</v>
      </c>
      <c r="O14" s="71"/>
      <c r="R14" s="79"/>
    </row>
    <row r="15" spans="1:26" ht="15.75" thickBot="1" x14ac:dyDescent="0.3">
      <c r="B15" s="81" t="s">
        <v>16</v>
      </c>
      <c r="C15" s="82">
        <f t="shared" ref="C15:O15" si="0">+C16+C22</f>
        <v>917.26886180199995</v>
      </c>
      <c r="D15" s="82">
        <f t="shared" si="0"/>
        <v>168801.1635</v>
      </c>
      <c r="E15" s="82">
        <f t="shared" si="0"/>
        <v>3776.2835042079996</v>
      </c>
      <c r="F15" s="82">
        <f t="shared" si="0"/>
        <v>933.93689957999993</v>
      </c>
      <c r="G15" s="82">
        <f t="shared" si="0"/>
        <v>2808.5816029959997</v>
      </c>
      <c r="H15" s="82">
        <f t="shared" si="0"/>
        <v>3953.8620602639994</v>
      </c>
      <c r="I15" s="82">
        <f t="shared" si="0"/>
        <v>2392.5060026829997</v>
      </c>
      <c r="J15" s="82">
        <f t="shared" si="0"/>
        <v>2616.9963921459998</v>
      </c>
      <c r="K15" s="82">
        <f t="shared" si="0"/>
        <v>0</v>
      </c>
      <c r="L15" s="82">
        <f t="shared" si="0"/>
        <v>0</v>
      </c>
      <c r="M15" s="82">
        <f t="shared" si="0"/>
        <v>0</v>
      </c>
      <c r="N15" s="82">
        <f t="shared" si="0"/>
        <v>0</v>
      </c>
      <c r="O15" s="20">
        <f t="shared" si="0"/>
        <v>186200.598823679</v>
      </c>
      <c r="P15" s="52"/>
      <c r="Q15" s="83"/>
      <c r="R15" s="83"/>
      <c r="S15" s="83"/>
      <c r="T15" s="83"/>
      <c r="U15" s="83"/>
      <c r="V15" s="83"/>
      <c r="W15" s="83"/>
      <c r="X15" s="83"/>
      <c r="Y15" s="83"/>
      <c r="Z15" s="83"/>
    </row>
    <row r="16" spans="1:26" ht="15.75" thickTop="1" x14ac:dyDescent="0.25">
      <c r="B16" s="84" t="s">
        <v>17</v>
      </c>
      <c r="C16" s="22">
        <f t="shared" ref="C16:O16" si="1">+C17+C19</f>
        <v>917.26886180199995</v>
      </c>
      <c r="D16" s="22">
        <f t="shared" si="1"/>
        <v>168801.1635</v>
      </c>
      <c r="E16" s="22">
        <f t="shared" si="1"/>
        <v>3776.2835042079996</v>
      </c>
      <c r="F16" s="22">
        <f t="shared" si="1"/>
        <v>933.93689957999993</v>
      </c>
      <c r="G16" s="22">
        <f t="shared" si="1"/>
        <v>2808.5816029959997</v>
      </c>
      <c r="H16" s="85">
        <f t="shared" si="1"/>
        <v>3953.8620602639994</v>
      </c>
      <c r="I16" s="86">
        <f t="shared" si="1"/>
        <v>2392.5060026829997</v>
      </c>
      <c r="J16" s="86">
        <f t="shared" si="1"/>
        <v>2616.9963921459998</v>
      </c>
      <c r="K16" s="22">
        <f t="shared" si="1"/>
        <v>0</v>
      </c>
      <c r="L16" s="22">
        <f>+L17+L19</f>
        <v>0</v>
      </c>
      <c r="M16" s="22">
        <f t="shared" si="1"/>
        <v>0</v>
      </c>
      <c r="N16" s="22">
        <f t="shared" si="1"/>
        <v>0</v>
      </c>
      <c r="O16" s="22">
        <f t="shared" si="1"/>
        <v>186200.598823679</v>
      </c>
      <c r="P16" s="52"/>
      <c r="Q16" s="83"/>
      <c r="R16" s="83"/>
      <c r="S16" s="83"/>
      <c r="T16" s="83"/>
      <c r="U16" s="83"/>
      <c r="V16" s="83"/>
      <c r="W16" s="83"/>
      <c r="X16" s="83"/>
      <c r="Y16" s="83"/>
      <c r="Z16" s="83"/>
    </row>
    <row r="17" spans="1:26" s="89" customFormat="1" x14ac:dyDescent="0.25">
      <c r="A17" s="23"/>
      <c r="B17" s="87" t="s">
        <v>18</v>
      </c>
      <c r="C17" s="88">
        <v>880.928969327</v>
      </c>
      <c r="D17" s="88">
        <v>152.73849999999999</v>
      </c>
      <c r="E17" s="88">
        <v>3018.7482624159998</v>
      </c>
      <c r="F17" s="88">
        <v>933.93689957999993</v>
      </c>
      <c r="G17" s="88">
        <v>2808.5816029959997</v>
      </c>
      <c r="H17" s="88">
        <v>2987.4988967339996</v>
      </c>
      <c r="I17" s="88">
        <v>2392.5060026829997</v>
      </c>
      <c r="J17" s="88">
        <v>2098.3982972049998</v>
      </c>
      <c r="K17" s="88">
        <v>0</v>
      </c>
      <c r="L17" s="88">
        <v>0</v>
      </c>
      <c r="M17" s="88">
        <v>0</v>
      </c>
      <c r="N17" s="88">
        <v>0</v>
      </c>
      <c r="O17" s="22">
        <f>SUM(C17:N17)</f>
        <v>15273.337430940999</v>
      </c>
      <c r="P17" s="52"/>
      <c r="Q17" s="83"/>
      <c r="R17" s="83"/>
      <c r="S17" s="83"/>
      <c r="T17" s="83"/>
      <c r="U17" s="83"/>
      <c r="V17" s="83"/>
      <c r="W17" s="83"/>
      <c r="X17" s="83"/>
      <c r="Y17" s="83"/>
      <c r="Z17" s="83"/>
    </row>
    <row r="18" spans="1:26" s="92" customFormat="1" x14ac:dyDescent="0.25">
      <c r="A18" s="25"/>
      <c r="B18" s="90" t="s">
        <v>19</v>
      </c>
      <c r="C18" s="91">
        <v>0</v>
      </c>
      <c r="D18" s="91">
        <v>0</v>
      </c>
      <c r="E18" s="91">
        <v>0</v>
      </c>
      <c r="F18" s="88">
        <v>0</v>
      </c>
      <c r="G18" s="91">
        <v>0</v>
      </c>
      <c r="H18" s="91">
        <v>0</v>
      </c>
      <c r="I18" s="91">
        <v>0</v>
      </c>
      <c r="J18" s="91">
        <v>0</v>
      </c>
      <c r="K18" s="88">
        <v>0</v>
      </c>
      <c r="L18" s="88">
        <v>0</v>
      </c>
      <c r="M18" s="88">
        <v>0</v>
      </c>
      <c r="N18" s="88">
        <v>0</v>
      </c>
      <c r="O18" s="26">
        <f>SUM(C18:N18)</f>
        <v>0</v>
      </c>
      <c r="P18" s="52"/>
      <c r="Q18" s="83"/>
      <c r="R18" s="83"/>
      <c r="S18" s="83"/>
      <c r="T18" s="83"/>
      <c r="U18" s="83"/>
      <c r="V18" s="83"/>
      <c r="W18" s="83"/>
      <c r="X18" s="83"/>
      <c r="Y18" s="83"/>
      <c r="Z18" s="83"/>
    </row>
    <row r="19" spans="1:26" s="24" customFormat="1" x14ac:dyDescent="0.25">
      <c r="A19" s="23"/>
      <c r="B19" s="93" t="s">
        <v>20</v>
      </c>
      <c r="C19" s="88">
        <v>36.339892474999999</v>
      </c>
      <c r="D19" s="88">
        <v>168648.42499999999</v>
      </c>
      <c r="E19" s="88">
        <v>757.53524179200008</v>
      </c>
      <c r="F19" s="88">
        <v>0</v>
      </c>
      <c r="G19" s="88">
        <v>0</v>
      </c>
      <c r="H19" s="88">
        <v>966.36316352999995</v>
      </c>
      <c r="I19" s="88">
        <v>0</v>
      </c>
      <c r="J19" s="88">
        <v>518.598094941</v>
      </c>
      <c r="K19" s="88">
        <v>0</v>
      </c>
      <c r="L19" s="88">
        <v>0</v>
      </c>
      <c r="M19" s="88">
        <v>0</v>
      </c>
      <c r="N19" s="88">
        <v>0</v>
      </c>
      <c r="O19" s="22">
        <f>SUM(C19:N19)</f>
        <v>170927.261392738</v>
      </c>
      <c r="P19" s="52"/>
      <c r="Q19" s="83"/>
      <c r="R19" s="83"/>
      <c r="S19" s="83"/>
      <c r="T19" s="83"/>
      <c r="U19" s="83"/>
      <c r="V19" s="83"/>
      <c r="W19" s="83"/>
      <c r="X19" s="83"/>
      <c r="Y19" s="83"/>
      <c r="Z19" s="83"/>
    </row>
    <row r="20" spans="1:26" s="92" customFormat="1" ht="14.25" x14ac:dyDescent="0.2">
      <c r="A20" s="25"/>
      <c r="B20" s="90" t="s">
        <v>19</v>
      </c>
      <c r="C20" s="91">
        <v>36.339892474999999</v>
      </c>
      <c r="D20" s="91">
        <v>139.13495062999999</v>
      </c>
      <c r="E20" s="91">
        <v>0</v>
      </c>
      <c r="F20" s="91">
        <v>0</v>
      </c>
      <c r="G20" s="91">
        <v>0</v>
      </c>
      <c r="H20" s="91">
        <v>0</v>
      </c>
      <c r="I20" s="91">
        <v>0</v>
      </c>
      <c r="J20" s="91">
        <v>0</v>
      </c>
      <c r="K20" s="91">
        <v>0</v>
      </c>
      <c r="L20" s="91">
        <v>0</v>
      </c>
      <c r="M20" s="94">
        <v>0</v>
      </c>
      <c r="N20" s="94">
        <v>0</v>
      </c>
      <c r="O20" s="26">
        <f>SUM(C20:N20)</f>
        <v>175.47484310499999</v>
      </c>
      <c r="P20" s="52"/>
      <c r="Q20" s="83"/>
      <c r="R20" s="83"/>
      <c r="S20" s="83"/>
      <c r="T20" s="83"/>
      <c r="U20" s="83"/>
      <c r="V20" s="83"/>
      <c r="W20" s="83"/>
      <c r="X20" s="83"/>
      <c r="Y20" s="83"/>
      <c r="Z20" s="83"/>
    </row>
    <row r="21" spans="1:26" ht="14.25" x14ac:dyDescent="0.2">
      <c r="B21" s="95"/>
      <c r="C21" s="96"/>
      <c r="D21" s="96"/>
      <c r="E21" s="96"/>
      <c r="F21" s="96"/>
      <c r="G21" s="96"/>
      <c r="H21" s="96"/>
      <c r="I21" s="97"/>
      <c r="J21" s="96"/>
      <c r="K21" s="96"/>
      <c r="L21" s="96"/>
      <c r="M21" s="96"/>
      <c r="N21" s="96"/>
      <c r="O21" s="98"/>
      <c r="P21" s="52"/>
      <c r="Q21" s="83"/>
      <c r="R21" s="83"/>
      <c r="S21" s="83"/>
      <c r="T21" s="83"/>
      <c r="U21" s="83"/>
      <c r="V21" s="83"/>
      <c r="W21" s="83"/>
      <c r="X21" s="83"/>
      <c r="Y21" s="83"/>
      <c r="Z21" s="83"/>
    </row>
    <row r="22" spans="1:26" x14ac:dyDescent="0.25">
      <c r="B22" s="99" t="s">
        <v>21</v>
      </c>
      <c r="C22" s="29">
        <f t="shared" ref="C22:N22" si="2">+C23</f>
        <v>0</v>
      </c>
      <c r="D22" s="29">
        <f t="shared" si="2"/>
        <v>0</v>
      </c>
      <c r="E22" s="29">
        <f t="shared" si="2"/>
        <v>0</v>
      </c>
      <c r="F22" s="29">
        <f t="shared" si="2"/>
        <v>0</v>
      </c>
      <c r="G22" s="29">
        <f t="shared" si="2"/>
        <v>0</v>
      </c>
      <c r="H22" s="100">
        <f t="shared" si="2"/>
        <v>0</v>
      </c>
      <c r="I22" s="101">
        <f t="shared" si="2"/>
        <v>0</v>
      </c>
      <c r="J22" s="29">
        <f t="shared" si="2"/>
        <v>0</v>
      </c>
      <c r="K22" s="29">
        <f t="shared" si="2"/>
        <v>0</v>
      </c>
      <c r="L22" s="29">
        <f t="shared" si="2"/>
        <v>0</v>
      </c>
      <c r="M22" s="29">
        <f t="shared" si="2"/>
        <v>0</v>
      </c>
      <c r="N22" s="29">
        <f t="shared" si="2"/>
        <v>0</v>
      </c>
      <c r="O22" s="29">
        <f>+O23</f>
        <v>0</v>
      </c>
      <c r="P22" s="52"/>
      <c r="Q22" s="83"/>
      <c r="R22" s="83"/>
      <c r="S22" s="83"/>
      <c r="T22" s="83"/>
      <c r="U22" s="83"/>
      <c r="V22" s="83"/>
      <c r="W22" s="83"/>
      <c r="X22" s="83"/>
      <c r="Y22" s="83"/>
      <c r="Z22" s="83"/>
    </row>
    <row r="23" spans="1:26" s="89" customFormat="1" x14ac:dyDescent="0.25">
      <c r="A23" s="23"/>
      <c r="B23" s="102" t="s">
        <v>18</v>
      </c>
      <c r="C23" s="103">
        <v>0</v>
      </c>
      <c r="D23" s="103">
        <v>0</v>
      </c>
      <c r="E23" s="103">
        <v>0</v>
      </c>
      <c r="F23" s="103">
        <v>0</v>
      </c>
      <c r="G23" s="103">
        <v>0</v>
      </c>
      <c r="H23" s="103">
        <v>0</v>
      </c>
      <c r="I23" s="104">
        <v>0</v>
      </c>
      <c r="J23" s="103">
        <v>0</v>
      </c>
      <c r="K23" s="103">
        <v>0</v>
      </c>
      <c r="L23" s="103">
        <v>0</v>
      </c>
      <c r="M23" s="103">
        <v>0</v>
      </c>
      <c r="N23" s="103">
        <v>0</v>
      </c>
      <c r="O23" s="22">
        <v>0</v>
      </c>
      <c r="P23" s="52"/>
      <c r="Q23" s="83"/>
      <c r="R23" s="83"/>
      <c r="S23" s="83"/>
      <c r="T23" s="83"/>
      <c r="U23" s="83"/>
      <c r="V23" s="83"/>
      <c r="W23" s="83"/>
      <c r="X23" s="83"/>
      <c r="Y23" s="83"/>
      <c r="Z23" s="83"/>
    </row>
    <row r="24" spans="1:26" x14ac:dyDescent="0.25">
      <c r="B24" s="105"/>
      <c r="C24" s="6"/>
      <c r="D24" s="6"/>
      <c r="E24" s="6"/>
      <c r="F24" s="6"/>
      <c r="G24" s="6"/>
      <c r="H24" s="6"/>
      <c r="I24" s="6"/>
      <c r="J24" s="6"/>
      <c r="K24" s="6"/>
      <c r="L24" s="6"/>
      <c r="M24" s="6"/>
      <c r="N24" s="6"/>
      <c r="P24" s="52"/>
      <c r="Q24" s="83"/>
      <c r="R24" s="83"/>
      <c r="S24" s="83"/>
      <c r="T24" s="83"/>
      <c r="U24" s="83"/>
      <c r="V24" s="83"/>
      <c r="W24" s="83"/>
      <c r="X24" s="83"/>
      <c r="Y24" s="83"/>
      <c r="Z24" s="83"/>
    </row>
    <row r="25" spans="1:26" ht="16.5" thickBot="1" x14ac:dyDescent="0.3">
      <c r="B25" s="150" t="s">
        <v>22</v>
      </c>
      <c r="C25" s="150"/>
      <c r="D25" s="150"/>
      <c r="E25" s="150"/>
      <c r="F25" s="150"/>
      <c r="G25" s="150"/>
      <c r="H25" s="150"/>
      <c r="I25" s="150"/>
      <c r="J25" s="150"/>
      <c r="K25" s="150"/>
      <c r="L25" s="150"/>
      <c r="M25" s="150"/>
      <c r="N25" s="150"/>
      <c r="O25" s="150"/>
      <c r="P25" s="52"/>
      <c r="Q25" s="83"/>
      <c r="R25" s="83"/>
      <c r="S25" s="83"/>
      <c r="T25" s="83"/>
      <c r="U25" s="83"/>
      <c r="V25" s="83"/>
      <c r="W25" s="83"/>
      <c r="X25" s="83"/>
      <c r="Y25" s="83"/>
      <c r="Z25" s="83"/>
    </row>
    <row r="26" spans="1:26" x14ac:dyDescent="0.25">
      <c r="A26" s="106">
        <f>10^6</f>
        <v>1000000</v>
      </c>
      <c r="B26" s="31"/>
      <c r="C26" s="32"/>
      <c r="D26" s="32"/>
      <c r="E26" s="32"/>
      <c r="F26" s="32"/>
      <c r="G26" s="32"/>
      <c r="H26" s="32"/>
      <c r="I26" s="32"/>
      <c r="J26" s="32"/>
      <c r="K26" s="32"/>
      <c r="L26" s="32"/>
      <c r="M26" s="32"/>
      <c r="N26" s="32"/>
      <c r="O26" s="32"/>
      <c r="P26" s="52"/>
      <c r="Q26" s="83"/>
      <c r="R26" s="83"/>
      <c r="S26" s="83"/>
      <c r="T26" s="83"/>
      <c r="U26" s="83"/>
      <c r="V26" s="83"/>
      <c r="W26" s="83"/>
      <c r="X26" s="83"/>
      <c r="Y26" s="83"/>
      <c r="Z26" s="83"/>
    </row>
    <row r="27" spans="1:26" s="89" customFormat="1" ht="15.75" customHeight="1" x14ac:dyDescent="0.25">
      <c r="A27" s="33" t="s">
        <v>23</v>
      </c>
      <c r="B27" s="107" t="s">
        <v>24</v>
      </c>
      <c r="C27" s="100">
        <f>C28+C30+C31</f>
        <v>19362.480731120551</v>
      </c>
      <c r="D27" s="100">
        <f>D28+D30+D31</f>
        <v>673.77478159904081</v>
      </c>
      <c r="E27" s="29">
        <f t="shared" ref="E27:N27" si="3">E28+E30+E31</f>
        <v>1694.2699655279062</v>
      </c>
      <c r="F27" s="29">
        <f t="shared" si="3"/>
        <v>9961.4113053581714</v>
      </c>
      <c r="G27" s="29">
        <f t="shared" si="3"/>
        <v>2782.5144916841755</v>
      </c>
      <c r="H27" s="29">
        <f t="shared" si="3"/>
        <v>14092.059192468507</v>
      </c>
      <c r="I27" s="29">
        <f>I28+I30+I31</f>
        <v>2132.8727763041979</v>
      </c>
      <c r="J27" s="29">
        <f t="shared" si="3"/>
        <v>710.77274011073962</v>
      </c>
      <c r="K27" s="29">
        <f t="shared" si="3"/>
        <v>0</v>
      </c>
      <c r="L27" s="29">
        <f t="shared" si="3"/>
        <v>0</v>
      </c>
      <c r="M27" s="29">
        <f t="shared" si="3"/>
        <v>0</v>
      </c>
      <c r="N27" s="29">
        <f t="shared" si="3"/>
        <v>0</v>
      </c>
      <c r="O27" s="29">
        <f>O28+O30+O31</f>
        <v>51410.155984173289</v>
      </c>
      <c r="P27" s="52"/>
      <c r="Q27" s="83"/>
      <c r="R27" s="83"/>
      <c r="S27" s="83"/>
      <c r="T27" s="83"/>
      <c r="U27" s="83"/>
      <c r="V27" s="83"/>
      <c r="W27" s="83"/>
      <c r="X27" s="83"/>
      <c r="Y27" s="83"/>
      <c r="Z27" s="83"/>
    </row>
    <row r="28" spans="1:26" x14ac:dyDescent="0.25">
      <c r="B28" s="108" t="s">
        <v>25</v>
      </c>
      <c r="C28" s="109">
        <v>19362.480731120551</v>
      </c>
      <c r="D28" s="109">
        <v>653.0368378451368</v>
      </c>
      <c r="E28" s="109">
        <v>1694.2699655279062</v>
      </c>
      <c r="F28" s="109">
        <v>9961.4113053581714</v>
      </c>
      <c r="G28" s="109">
        <v>2782.5144916841755</v>
      </c>
      <c r="H28" s="109">
        <v>14092.059192468507</v>
      </c>
      <c r="I28" s="109">
        <v>2132.8727763041979</v>
      </c>
      <c r="J28" s="109">
        <v>691.57826447917762</v>
      </c>
      <c r="K28" s="109">
        <v>0</v>
      </c>
      <c r="L28" s="109">
        <v>0</v>
      </c>
      <c r="M28" s="109">
        <v>0</v>
      </c>
      <c r="N28" s="109">
        <v>0</v>
      </c>
      <c r="O28" s="22">
        <f>SUM(C28:N28)</f>
        <v>51370.223564787826</v>
      </c>
      <c r="P28" s="52"/>
      <c r="Q28" s="83"/>
      <c r="R28" s="83"/>
      <c r="S28" s="83"/>
      <c r="T28" s="83"/>
      <c r="U28" s="83"/>
      <c r="V28" s="83"/>
      <c r="W28" s="83"/>
      <c r="X28" s="83"/>
      <c r="Y28" s="83"/>
      <c r="Z28" s="83"/>
    </row>
    <row r="29" spans="1:26" s="113" customFormat="1" ht="15.75" customHeight="1" x14ac:dyDescent="0.2">
      <c r="A29" s="25"/>
      <c r="B29" s="110" t="s">
        <v>26</v>
      </c>
      <c r="C29" s="111">
        <v>17109.053611199997</v>
      </c>
      <c r="D29" s="111">
        <v>0</v>
      </c>
      <c r="E29" s="111">
        <v>0</v>
      </c>
      <c r="F29" s="111">
        <v>6003.88</v>
      </c>
      <c r="G29" s="111">
        <v>0</v>
      </c>
      <c r="H29" s="111">
        <v>8443.2000000000007</v>
      </c>
      <c r="I29" s="111">
        <v>0</v>
      </c>
      <c r="J29" s="111">
        <v>0</v>
      </c>
      <c r="K29" s="111">
        <v>0</v>
      </c>
      <c r="L29" s="111">
        <v>0</v>
      </c>
      <c r="M29" s="111">
        <v>0</v>
      </c>
      <c r="N29" s="111">
        <v>0</v>
      </c>
      <c r="O29" s="112">
        <f>SUM(C29:N29)</f>
        <v>31556.133611199999</v>
      </c>
      <c r="P29" s="52"/>
      <c r="Q29" s="83"/>
      <c r="R29" s="83"/>
      <c r="S29" s="83"/>
      <c r="T29" s="83"/>
      <c r="U29" s="83"/>
      <c r="V29" s="83"/>
      <c r="W29" s="83"/>
      <c r="X29" s="83"/>
      <c r="Y29" s="83"/>
      <c r="Z29" s="83"/>
    </row>
    <row r="30" spans="1:26" ht="14.25" x14ac:dyDescent="0.2">
      <c r="B30" s="108" t="s">
        <v>27</v>
      </c>
      <c r="C30" s="96">
        <v>0</v>
      </c>
      <c r="D30" s="96">
        <v>0</v>
      </c>
      <c r="E30" s="96">
        <v>0</v>
      </c>
      <c r="F30" s="96">
        <v>0</v>
      </c>
      <c r="G30" s="96">
        <v>0</v>
      </c>
      <c r="H30" s="96">
        <v>0</v>
      </c>
      <c r="I30" s="96">
        <v>0</v>
      </c>
      <c r="J30" s="96">
        <v>0</v>
      </c>
      <c r="K30" s="96">
        <v>0</v>
      </c>
      <c r="L30" s="96">
        <v>0</v>
      </c>
      <c r="M30" s="96">
        <v>0</v>
      </c>
      <c r="N30" s="96">
        <v>0</v>
      </c>
      <c r="O30" s="26">
        <f>SUM(C30:N30)</f>
        <v>0</v>
      </c>
      <c r="P30" s="52"/>
      <c r="Q30" s="83"/>
      <c r="R30" s="83"/>
      <c r="S30" s="83"/>
      <c r="T30" s="83"/>
      <c r="U30" s="83"/>
      <c r="V30" s="83"/>
      <c r="W30" s="83"/>
      <c r="X30" s="83"/>
      <c r="Y30" s="83"/>
      <c r="Z30" s="83"/>
    </row>
    <row r="31" spans="1:26" x14ac:dyDescent="0.25">
      <c r="B31" s="108" t="s">
        <v>28</v>
      </c>
      <c r="C31" s="96">
        <v>0</v>
      </c>
      <c r="D31" s="96">
        <v>20.737943753903995</v>
      </c>
      <c r="E31" s="96">
        <v>0</v>
      </c>
      <c r="F31" s="96">
        <v>0</v>
      </c>
      <c r="G31" s="96">
        <v>0</v>
      </c>
      <c r="H31" s="96">
        <v>0</v>
      </c>
      <c r="I31" s="96">
        <v>0</v>
      </c>
      <c r="J31" s="96">
        <v>19.194475631562</v>
      </c>
      <c r="K31" s="96">
        <v>0</v>
      </c>
      <c r="L31" s="96">
        <v>0</v>
      </c>
      <c r="M31" s="96">
        <v>0</v>
      </c>
      <c r="N31" s="96">
        <v>0</v>
      </c>
      <c r="O31" s="22">
        <f>SUM(C31:N31)</f>
        <v>39.932419385465991</v>
      </c>
      <c r="P31" s="131"/>
      <c r="Q31" s="83"/>
      <c r="R31" s="83"/>
      <c r="S31" s="83"/>
      <c r="T31" s="83"/>
      <c r="U31" s="83"/>
      <c r="V31" s="83"/>
      <c r="W31" s="83"/>
      <c r="X31" s="83"/>
      <c r="Y31" s="83"/>
      <c r="Z31" s="83"/>
    </row>
    <row r="32" spans="1:26" x14ac:dyDescent="0.25">
      <c r="B32" s="108"/>
      <c r="C32" s="96"/>
      <c r="D32" s="96"/>
      <c r="E32" s="96"/>
      <c r="F32" s="96"/>
      <c r="G32" s="96"/>
      <c r="H32" s="96"/>
      <c r="I32" s="96"/>
      <c r="J32" s="96"/>
      <c r="K32" s="96"/>
      <c r="L32" s="96"/>
      <c r="M32" s="96"/>
      <c r="N32" s="96"/>
      <c r="O32" s="38"/>
      <c r="P32" s="52"/>
      <c r="Q32" s="83"/>
      <c r="R32" s="83"/>
      <c r="S32" s="83"/>
      <c r="T32" s="83"/>
      <c r="U32" s="83"/>
      <c r="V32" s="83"/>
      <c r="W32" s="83"/>
      <c r="X32" s="83"/>
      <c r="Y32" s="83"/>
      <c r="Z32" s="83"/>
    </row>
    <row r="33" spans="1:26" s="89" customFormat="1" x14ac:dyDescent="0.25">
      <c r="A33" s="33" t="s">
        <v>29</v>
      </c>
      <c r="B33" s="107" t="s">
        <v>30</v>
      </c>
      <c r="C33" s="100">
        <f>C34+C36+C37</f>
        <v>19377.68974673</v>
      </c>
      <c r="D33" s="100">
        <f>D34+D36+D37</f>
        <v>647.59672589099989</v>
      </c>
      <c r="E33" s="29">
        <f t="shared" ref="E33:O33" si="4">E34+E36+E37</f>
        <v>1750.5821868499997</v>
      </c>
      <c r="F33" s="29">
        <f t="shared" si="4"/>
        <v>10188.46667376</v>
      </c>
      <c r="G33" s="29">
        <f t="shared" si="4"/>
        <v>2801.05840734</v>
      </c>
      <c r="H33" s="29">
        <f t="shared" si="4"/>
        <v>14152.634858260002</v>
      </c>
      <c r="I33" s="29">
        <f t="shared" si="4"/>
        <v>2078.7903989799997</v>
      </c>
      <c r="J33" s="29">
        <f t="shared" si="4"/>
        <v>673.99238818100002</v>
      </c>
      <c r="K33" s="29">
        <f t="shared" si="4"/>
        <v>0</v>
      </c>
      <c r="L33" s="29">
        <f t="shared" si="4"/>
        <v>0</v>
      </c>
      <c r="M33" s="29">
        <f t="shared" si="4"/>
        <v>0</v>
      </c>
      <c r="N33" s="29">
        <f t="shared" si="4"/>
        <v>0</v>
      </c>
      <c r="O33" s="29">
        <f t="shared" si="4"/>
        <v>51670.811385992005</v>
      </c>
      <c r="P33" s="52"/>
      <c r="Q33" s="83"/>
      <c r="R33" s="83"/>
      <c r="S33" s="83"/>
      <c r="T33" s="83"/>
      <c r="U33" s="83"/>
      <c r="V33" s="83"/>
      <c r="W33" s="83"/>
      <c r="X33" s="83"/>
      <c r="Y33" s="83"/>
      <c r="Z33" s="83"/>
    </row>
    <row r="34" spans="1:26" x14ac:dyDescent="0.25">
      <c r="B34" s="108" t="s">
        <v>25</v>
      </c>
      <c r="C34" s="109">
        <v>19377.68974673</v>
      </c>
      <c r="D34" s="109">
        <v>626.95764151999992</v>
      </c>
      <c r="E34" s="96">
        <v>1750.5821868499997</v>
      </c>
      <c r="F34" s="96">
        <v>10188.46667376</v>
      </c>
      <c r="G34" s="114">
        <v>2801.05840734</v>
      </c>
      <c r="H34" s="96">
        <v>14152.634858260002</v>
      </c>
      <c r="I34" s="114">
        <v>2078.7903989799997</v>
      </c>
      <c r="J34" s="115">
        <v>654.79460953</v>
      </c>
      <c r="K34" s="109">
        <v>0</v>
      </c>
      <c r="L34" s="96">
        <v>0</v>
      </c>
      <c r="M34" s="96">
        <v>0</v>
      </c>
      <c r="N34" s="96">
        <v>0</v>
      </c>
      <c r="O34" s="22">
        <f>SUM(C34:N34)</f>
        <v>51630.974522970006</v>
      </c>
      <c r="Q34" s="83"/>
      <c r="R34" s="83"/>
      <c r="S34" s="83"/>
      <c r="T34" s="83"/>
      <c r="U34" s="83"/>
      <c r="V34" s="83"/>
      <c r="W34" s="83"/>
      <c r="X34" s="83"/>
      <c r="Y34" s="83"/>
      <c r="Z34" s="83"/>
    </row>
    <row r="35" spans="1:26" s="113" customFormat="1" ht="14.25" x14ac:dyDescent="0.2">
      <c r="A35" s="25"/>
      <c r="B35" s="116" t="s">
        <v>26</v>
      </c>
      <c r="C35" s="111">
        <v>17208.818989200001</v>
      </c>
      <c r="D35" s="111">
        <v>0</v>
      </c>
      <c r="E35" s="111">
        <v>0</v>
      </c>
      <c r="F35" s="111">
        <v>6234.97</v>
      </c>
      <c r="G35" s="111">
        <v>0</v>
      </c>
      <c r="H35" s="111">
        <v>8443.2000000000007</v>
      </c>
      <c r="I35" s="117">
        <v>0</v>
      </c>
      <c r="J35" s="118">
        <v>0</v>
      </c>
      <c r="K35" s="118">
        <v>0</v>
      </c>
      <c r="L35" s="111">
        <v>0</v>
      </c>
      <c r="M35" s="117">
        <v>0</v>
      </c>
      <c r="N35" s="111">
        <v>0</v>
      </c>
      <c r="O35" s="112">
        <f>SUM(C35:N35)</f>
        <v>31886.988989200003</v>
      </c>
      <c r="P35" s="131"/>
      <c r="Q35" s="83"/>
      <c r="R35" s="83"/>
      <c r="S35" s="83"/>
      <c r="T35" s="83"/>
      <c r="U35" s="83"/>
      <c r="V35" s="83"/>
      <c r="W35" s="83"/>
      <c r="X35" s="83"/>
      <c r="Y35" s="83"/>
      <c r="Z35" s="83"/>
    </row>
    <row r="36" spans="1:26" ht="14.25" x14ac:dyDescent="0.2">
      <c r="B36" s="108" t="s">
        <v>27</v>
      </c>
      <c r="C36" s="96">
        <v>0</v>
      </c>
      <c r="D36" s="96">
        <v>0</v>
      </c>
      <c r="E36" s="96">
        <v>0</v>
      </c>
      <c r="F36" s="96">
        <v>0</v>
      </c>
      <c r="G36" s="96">
        <v>0</v>
      </c>
      <c r="H36" s="96">
        <v>0</v>
      </c>
      <c r="I36" s="98">
        <v>0</v>
      </c>
      <c r="J36" s="119">
        <v>0</v>
      </c>
      <c r="K36" s="120">
        <v>0</v>
      </c>
      <c r="L36" s="96">
        <v>0</v>
      </c>
      <c r="M36" s="96">
        <v>0</v>
      </c>
      <c r="N36" s="96">
        <v>0</v>
      </c>
      <c r="O36" s="26">
        <f>SUM(C36:N36)</f>
        <v>0</v>
      </c>
      <c r="P36" s="52"/>
      <c r="Q36" s="83"/>
      <c r="R36" s="83"/>
      <c r="S36" s="83"/>
      <c r="T36" s="83"/>
      <c r="U36" s="83"/>
      <c r="V36" s="83"/>
      <c r="W36" s="83"/>
      <c r="X36" s="83"/>
      <c r="Y36" s="83"/>
      <c r="Z36" s="83"/>
    </row>
    <row r="37" spans="1:26" x14ac:dyDescent="0.25">
      <c r="B37" s="108" t="s">
        <v>28</v>
      </c>
      <c r="C37" s="96">
        <v>0</v>
      </c>
      <c r="D37" s="96">
        <v>20.639084370999999</v>
      </c>
      <c r="E37" s="96">
        <v>0</v>
      </c>
      <c r="F37" s="96">
        <v>0</v>
      </c>
      <c r="G37" s="96">
        <v>0</v>
      </c>
      <c r="H37" s="96">
        <v>0</v>
      </c>
      <c r="I37" s="96">
        <v>0</v>
      </c>
      <c r="J37" s="96">
        <v>19.197778651</v>
      </c>
      <c r="K37" s="96">
        <v>0</v>
      </c>
      <c r="L37" s="96">
        <v>0</v>
      </c>
      <c r="M37" s="96">
        <v>0</v>
      </c>
      <c r="N37" s="96">
        <v>0</v>
      </c>
      <c r="O37" s="22">
        <f>SUM(C37:N37)</f>
        <v>39.836863022000003</v>
      </c>
      <c r="P37" s="52"/>
      <c r="Q37" s="83"/>
      <c r="R37" s="83"/>
      <c r="S37" s="83"/>
      <c r="T37" s="83"/>
      <c r="U37" s="83"/>
      <c r="V37" s="83"/>
      <c r="W37" s="83"/>
      <c r="X37" s="83"/>
      <c r="Y37" s="83"/>
      <c r="Z37" s="83"/>
    </row>
    <row r="38" spans="1:26" ht="14.25" x14ac:dyDescent="0.2">
      <c r="B38" s="108"/>
      <c r="C38" s="96"/>
      <c r="D38" s="96"/>
      <c r="E38" s="96"/>
      <c r="F38" s="96"/>
      <c r="G38" s="96"/>
      <c r="H38" s="96"/>
      <c r="I38" s="96"/>
      <c r="J38" s="96"/>
      <c r="K38" s="96"/>
      <c r="L38" s="96"/>
      <c r="M38" s="96"/>
      <c r="N38" s="96"/>
      <c r="O38" s="98"/>
      <c r="P38" s="52"/>
      <c r="Q38" s="83"/>
      <c r="R38" s="83"/>
      <c r="S38" s="83"/>
      <c r="T38" s="83"/>
      <c r="U38" s="83"/>
      <c r="V38" s="83"/>
      <c r="W38" s="83"/>
      <c r="X38" s="83"/>
      <c r="Y38" s="83"/>
      <c r="Z38" s="83"/>
    </row>
    <row r="39" spans="1:26" x14ac:dyDescent="0.25">
      <c r="B39" s="107" t="s">
        <v>31</v>
      </c>
      <c r="C39" s="100">
        <f>SUM(C40:C42)</f>
        <v>0</v>
      </c>
      <c r="D39" s="100">
        <f t="shared" ref="D39:N39" si="5">SUM(D40:D42)</f>
        <v>0</v>
      </c>
      <c r="E39" s="29">
        <f t="shared" si="5"/>
        <v>0</v>
      </c>
      <c r="F39" s="29">
        <f t="shared" si="5"/>
        <v>0</v>
      </c>
      <c r="G39" s="29">
        <f t="shared" si="5"/>
        <v>0</v>
      </c>
      <c r="H39" s="29">
        <f t="shared" si="5"/>
        <v>0</v>
      </c>
      <c r="I39" s="29">
        <f t="shared" si="5"/>
        <v>0</v>
      </c>
      <c r="J39" s="29">
        <f t="shared" si="5"/>
        <v>0</v>
      </c>
      <c r="K39" s="29">
        <f t="shared" si="5"/>
        <v>0</v>
      </c>
      <c r="L39" s="29">
        <f t="shared" si="5"/>
        <v>0</v>
      </c>
      <c r="M39" s="29">
        <f t="shared" si="5"/>
        <v>0</v>
      </c>
      <c r="N39" s="29">
        <f t="shared" si="5"/>
        <v>0</v>
      </c>
      <c r="O39" s="29">
        <f>SUM(O40:O42)</f>
        <v>0</v>
      </c>
      <c r="P39" s="52"/>
      <c r="Q39" s="83"/>
      <c r="R39" s="83"/>
      <c r="S39" s="83"/>
      <c r="T39" s="83"/>
      <c r="U39" s="83"/>
      <c r="V39" s="83"/>
      <c r="W39" s="83"/>
      <c r="X39" s="83"/>
      <c r="Y39" s="83"/>
      <c r="Z39" s="83"/>
    </row>
    <row r="40" spans="1:26" x14ac:dyDescent="0.25">
      <c r="A40" s="39" t="s">
        <v>32</v>
      </c>
      <c r="B40" s="40" t="s">
        <v>25</v>
      </c>
      <c r="C40" s="96">
        <v>0</v>
      </c>
      <c r="D40" s="96">
        <v>0</v>
      </c>
      <c r="E40" s="96">
        <v>0</v>
      </c>
      <c r="F40" s="96">
        <v>0</v>
      </c>
      <c r="G40" s="96">
        <v>0</v>
      </c>
      <c r="H40" s="96">
        <v>0</v>
      </c>
      <c r="I40" s="96">
        <v>0</v>
      </c>
      <c r="J40" s="111">
        <v>0</v>
      </c>
      <c r="K40" s="96">
        <v>0</v>
      </c>
      <c r="L40" s="96">
        <v>0</v>
      </c>
      <c r="M40" s="111">
        <v>0</v>
      </c>
      <c r="N40" s="96">
        <v>0</v>
      </c>
      <c r="O40" s="121">
        <f>SUM(C40:N40)</f>
        <v>0</v>
      </c>
      <c r="P40" s="52"/>
      <c r="Q40" s="83"/>
      <c r="R40" s="83"/>
      <c r="S40" s="83"/>
      <c r="T40" s="83"/>
      <c r="U40" s="83"/>
      <c r="V40" s="83"/>
      <c r="W40" s="83"/>
      <c r="X40" s="83"/>
      <c r="Y40" s="83"/>
      <c r="Z40" s="83"/>
    </row>
    <row r="41" spans="1:26" x14ac:dyDescent="0.25">
      <c r="B41" s="40" t="s">
        <v>27</v>
      </c>
      <c r="C41" s="96">
        <v>0</v>
      </c>
      <c r="D41" s="96">
        <v>0</v>
      </c>
      <c r="E41" s="96">
        <v>0</v>
      </c>
      <c r="F41" s="96">
        <v>0</v>
      </c>
      <c r="G41" s="96">
        <v>0</v>
      </c>
      <c r="H41" s="96">
        <v>0</v>
      </c>
      <c r="I41" s="96">
        <v>0</v>
      </c>
      <c r="J41" s="96">
        <v>0</v>
      </c>
      <c r="K41" s="96">
        <v>0</v>
      </c>
      <c r="L41" s="96">
        <v>0</v>
      </c>
      <c r="M41" s="96">
        <v>0</v>
      </c>
      <c r="N41" s="96">
        <v>0</v>
      </c>
      <c r="O41" s="121">
        <f>SUM(C41:N41)</f>
        <v>0</v>
      </c>
      <c r="P41" s="52"/>
      <c r="Q41" s="83"/>
      <c r="R41" s="83"/>
      <c r="S41" s="83"/>
      <c r="T41" s="83"/>
      <c r="U41" s="83"/>
      <c r="V41" s="83"/>
      <c r="W41" s="83"/>
      <c r="X41" s="83"/>
      <c r="Y41" s="83"/>
      <c r="Z41" s="83"/>
    </row>
    <row r="42" spans="1:26" x14ac:dyDescent="0.25">
      <c r="B42" s="40" t="s">
        <v>28</v>
      </c>
      <c r="C42" s="96">
        <v>0</v>
      </c>
      <c r="D42" s="96">
        <v>0</v>
      </c>
      <c r="E42" s="96">
        <v>0</v>
      </c>
      <c r="F42" s="96">
        <v>0</v>
      </c>
      <c r="G42" s="96">
        <v>0</v>
      </c>
      <c r="H42" s="96">
        <v>0</v>
      </c>
      <c r="I42" s="96">
        <v>0</v>
      </c>
      <c r="J42" s="96">
        <v>0</v>
      </c>
      <c r="K42" s="96">
        <v>0</v>
      </c>
      <c r="L42" s="96">
        <v>0</v>
      </c>
      <c r="M42" s="96">
        <v>0</v>
      </c>
      <c r="N42" s="96">
        <v>0</v>
      </c>
      <c r="O42" s="121">
        <f>SUM(C42:N42)</f>
        <v>0</v>
      </c>
      <c r="P42" s="52"/>
      <c r="Q42" s="83"/>
      <c r="R42" s="83"/>
      <c r="S42" s="83"/>
      <c r="T42" s="83"/>
      <c r="U42" s="83"/>
      <c r="V42" s="83"/>
      <c r="W42" s="83"/>
      <c r="X42" s="83"/>
      <c r="Y42" s="83"/>
      <c r="Z42" s="83"/>
    </row>
    <row r="43" spans="1:26" x14ac:dyDescent="0.25">
      <c r="B43" s="35"/>
      <c r="C43" s="96"/>
      <c r="D43" s="96"/>
      <c r="E43" s="98"/>
      <c r="F43" s="98"/>
      <c r="G43" s="98"/>
      <c r="H43" s="98"/>
      <c r="I43" s="98"/>
      <c r="J43" s="98"/>
      <c r="K43" s="98"/>
      <c r="L43" s="98"/>
      <c r="M43" s="98"/>
      <c r="N43" s="98"/>
      <c r="O43" s="121"/>
      <c r="P43" s="52"/>
      <c r="Q43" s="83"/>
      <c r="R43" s="83"/>
      <c r="S43" s="83"/>
      <c r="T43" s="83"/>
      <c r="U43" s="83"/>
      <c r="V43" s="83"/>
      <c r="W43" s="83"/>
      <c r="X43" s="83"/>
      <c r="Y43" s="83"/>
      <c r="Z43" s="83"/>
    </row>
    <row r="44" spans="1:26" x14ac:dyDescent="0.25">
      <c r="A44" s="33" t="s">
        <v>33</v>
      </c>
      <c r="B44" s="41" t="s">
        <v>34</v>
      </c>
      <c r="C44" s="122">
        <f>SUM(C45:C46)</f>
        <v>0</v>
      </c>
      <c r="D44" s="122">
        <f t="shared" ref="D44:O44" si="6">SUM(D45:D46)</f>
        <v>0</v>
      </c>
      <c r="E44" s="42">
        <f t="shared" si="6"/>
        <v>0</v>
      </c>
      <c r="F44" s="42">
        <f t="shared" si="6"/>
        <v>0</v>
      </c>
      <c r="G44" s="42">
        <f t="shared" si="6"/>
        <v>0</v>
      </c>
      <c r="H44" s="42">
        <f t="shared" si="6"/>
        <v>0</v>
      </c>
      <c r="I44" s="42">
        <f t="shared" si="6"/>
        <v>0</v>
      </c>
      <c r="J44" s="42">
        <f t="shared" si="6"/>
        <v>0</v>
      </c>
      <c r="K44" s="42">
        <f t="shared" si="6"/>
        <v>0</v>
      </c>
      <c r="L44" s="42">
        <f t="shared" si="6"/>
        <v>0</v>
      </c>
      <c r="M44" s="42">
        <f t="shared" si="6"/>
        <v>0</v>
      </c>
      <c r="N44" s="42">
        <f t="shared" si="6"/>
        <v>0</v>
      </c>
      <c r="O44" s="42">
        <f t="shared" si="6"/>
        <v>0</v>
      </c>
      <c r="P44" s="52"/>
      <c r="Q44" s="83"/>
      <c r="R44" s="83"/>
      <c r="S44" s="83"/>
      <c r="T44" s="83"/>
      <c r="U44" s="83"/>
      <c r="V44" s="83"/>
      <c r="W44" s="83"/>
      <c r="X44" s="83"/>
      <c r="Y44" s="83"/>
      <c r="Z44" s="83"/>
    </row>
    <row r="45" spans="1:26" x14ac:dyDescent="0.25">
      <c r="B45" s="43" t="s">
        <v>25</v>
      </c>
      <c r="C45" s="96">
        <v>0</v>
      </c>
      <c r="D45" s="96">
        <v>0</v>
      </c>
      <c r="E45" s="96">
        <v>0</v>
      </c>
      <c r="F45" s="96">
        <v>0</v>
      </c>
      <c r="G45" s="96">
        <v>0</v>
      </c>
      <c r="H45" s="96">
        <v>0</v>
      </c>
      <c r="I45" s="96">
        <v>0</v>
      </c>
      <c r="J45" s="96">
        <v>0</v>
      </c>
      <c r="K45" s="96">
        <v>0</v>
      </c>
      <c r="L45" s="96">
        <v>0</v>
      </c>
      <c r="M45" s="96">
        <v>0</v>
      </c>
      <c r="N45" s="96">
        <v>0</v>
      </c>
      <c r="O45" s="28">
        <f>SUM(C45:N45)</f>
        <v>0</v>
      </c>
      <c r="P45" s="52"/>
      <c r="Q45" s="83"/>
      <c r="R45" s="83"/>
      <c r="S45" s="83"/>
      <c r="T45" s="83"/>
      <c r="U45" s="83"/>
      <c r="V45" s="83"/>
      <c r="W45" s="83"/>
      <c r="X45" s="83"/>
      <c r="Y45" s="83"/>
      <c r="Z45" s="83"/>
    </row>
    <row r="46" spans="1:26" x14ac:dyDescent="0.25">
      <c r="B46" s="43" t="s">
        <v>75</v>
      </c>
      <c r="C46" s="96">
        <v>0</v>
      </c>
      <c r="D46" s="123">
        <v>0</v>
      </c>
      <c r="E46" s="123">
        <v>0</v>
      </c>
      <c r="F46" s="123">
        <v>0</v>
      </c>
      <c r="G46" s="123">
        <v>0</v>
      </c>
      <c r="H46" s="123">
        <v>0</v>
      </c>
      <c r="I46" s="123">
        <v>0</v>
      </c>
      <c r="J46" s="123">
        <v>0</v>
      </c>
      <c r="K46" s="123">
        <v>0</v>
      </c>
      <c r="L46" s="123">
        <v>0</v>
      </c>
      <c r="M46" s="123">
        <v>0</v>
      </c>
      <c r="N46" s="123">
        <v>0</v>
      </c>
      <c r="O46" s="28">
        <f>SUM(C46:N46)</f>
        <v>0</v>
      </c>
      <c r="P46" s="52"/>
      <c r="Q46" s="83"/>
      <c r="R46" s="83"/>
      <c r="S46" s="83"/>
      <c r="T46" s="83"/>
      <c r="U46" s="83"/>
      <c r="V46" s="83"/>
      <c r="W46" s="83"/>
      <c r="X46" s="83"/>
      <c r="Y46" s="83"/>
      <c r="Z46" s="83"/>
    </row>
    <row r="47" spans="1:26" x14ac:dyDescent="0.25">
      <c r="B47" s="35" t="s">
        <v>28</v>
      </c>
      <c r="C47" s="96">
        <v>0</v>
      </c>
      <c r="D47" s="123">
        <v>0</v>
      </c>
      <c r="E47" s="124">
        <v>0</v>
      </c>
      <c r="F47" s="124">
        <v>0</v>
      </c>
      <c r="G47" s="124">
        <v>0</v>
      </c>
      <c r="H47" s="124">
        <v>0</v>
      </c>
      <c r="I47" s="124">
        <v>0</v>
      </c>
      <c r="J47" s="124">
        <v>0</v>
      </c>
      <c r="K47" s="124">
        <v>0</v>
      </c>
      <c r="L47" s="124">
        <v>0</v>
      </c>
      <c r="M47" s="124">
        <v>0</v>
      </c>
      <c r="N47" s="124">
        <v>0</v>
      </c>
      <c r="O47" s="28">
        <f>SUM(C47:N47)</f>
        <v>0</v>
      </c>
      <c r="P47" s="52"/>
      <c r="Q47" s="83"/>
      <c r="R47" s="83"/>
      <c r="S47" s="83"/>
      <c r="T47" s="83"/>
      <c r="U47" s="83"/>
      <c r="V47" s="83"/>
      <c r="W47" s="83"/>
      <c r="X47" s="83"/>
      <c r="Y47" s="83"/>
      <c r="Z47" s="83"/>
    </row>
    <row r="48" spans="1:26" x14ac:dyDescent="0.25">
      <c r="B48" s="35"/>
      <c r="C48" s="96"/>
      <c r="D48" s="96"/>
      <c r="E48" s="98"/>
      <c r="F48" s="98"/>
      <c r="G48" s="98"/>
      <c r="H48" s="98"/>
      <c r="I48" s="98"/>
      <c r="J48" s="98"/>
      <c r="K48" s="98"/>
      <c r="L48" s="98"/>
      <c r="M48" s="98"/>
      <c r="N48" s="98"/>
      <c r="O48" s="121">
        <f>SUM(C48:N48)</f>
        <v>0</v>
      </c>
      <c r="P48" s="52"/>
      <c r="Q48" s="83"/>
      <c r="R48" s="83"/>
      <c r="S48" s="83"/>
      <c r="T48" s="83"/>
      <c r="U48" s="83"/>
      <c r="V48" s="83"/>
      <c r="W48" s="83"/>
      <c r="X48" s="83"/>
      <c r="Y48" s="83"/>
      <c r="Z48" s="83"/>
    </row>
    <row r="49" spans="1:26" x14ac:dyDescent="0.25">
      <c r="A49" s="33" t="s">
        <v>35</v>
      </c>
      <c r="B49" s="34" t="s">
        <v>36</v>
      </c>
      <c r="C49" s="100">
        <f>SUM(C50:C52)</f>
        <v>0</v>
      </c>
      <c r="D49" s="100">
        <f t="shared" ref="D49:O49" si="7">SUM(D50:D52)</f>
        <v>0</v>
      </c>
      <c r="E49" s="29">
        <f t="shared" si="7"/>
        <v>0</v>
      </c>
      <c r="F49" s="29">
        <f t="shared" si="7"/>
        <v>0</v>
      </c>
      <c r="G49" s="29">
        <f t="shared" si="7"/>
        <v>0</v>
      </c>
      <c r="H49" s="29">
        <f t="shared" si="7"/>
        <v>0</v>
      </c>
      <c r="I49" s="29">
        <f t="shared" si="7"/>
        <v>0</v>
      </c>
      <c r="J49" s="29">
        <f t="shared" si="7"/>
        <v>0</v>
      </c>
      <c r="K49" s="29">
        <f t="shared" si="7"/>
        <v>0</v>
      </c>
      <c r="L49" s="29">
        <f t="shared" si="7"/>
        <v>0</v>
      </c>
      <c r="M49" s="29">
        <f t="shared" si="7"/>
        <v>0</v>
      </c>
      <c r="N49" s="29">
        <f t="shared" si="7"/>
        <v>0</v>
      </c>
      <c r="O49" s="29">
        <f t="shared" si="7"/>
        <v>0</v>
      </c>
      <c r="P49" s="52"/>
      <c r="Q49" s="83"/>
      <c r="R49" s="83"/>
      <c r="S49" s="83"/>
      <c r="T49" s="83"/>
      <c r="U49" s="83"/>
      <c r="V49" s="83"/>
      <c r="W49" s="83"/>
      <c r="X49" s="83"/>
      <c r="Y49" s="83"/>
      <c r="Z49" s="83"/>
    </row>
    <row r="50" spans="1:26" x14ac:dyDescent="0.25">
      <c r="B50" s="44" t="s">
        <v>25</v>
      </c>
      <c r="C50" s="96">
        <v>0</v>
      </c>
      <c r="D50" s="96">
        <v>0</v>
      </c>
      <c r="E50" s="96">
        <v>0</v>
      </c>
      <c r="F50" s="96">
        <v>0</v>
      </c>
      <c r="G50" s="96">
        <v>0</v>
      </c>
      <c r="H50" s="96">
        <v>0</v>
      </c>
      <c r="I50" s="96">
        <v>0</v>
      </c>
      <c r="J50" s="96">
        <v>0</v>
      </c>
      <c r="K50" s="96">
        <v>0</v>
      </c>
      <c r="L50" s="96">
        <v>0</v>
      </c>
      <c r="M50" s="96">
        <v>0</v>
      </c>
      <c r="N50" s="96">
        <v>0</v>
      </c>
      <c r="O50" s="121">
        <f>SUM(C50:N50)</f>
        <v>0</v>
      </c>
      <c r="P50" s="52"/>
      <c r="Q50" s="83"/>
      <c r="R50" s="83"/>
      <c r="S50" s="83"/>
      <c r="T50" s="83"/>
      <c r="U50" s="83"/>
      <c r="V50" s="83"/>
      <c r="W50" s="83"/>
      <c r="X50" s="83"/>
      <c r="Y50" s="83"/>
      <c r="Z50" s="83"/>
    </row>
    <row r="51" spans="1:26" x14ac:dyDescent="0.25">
      <c r="B51" s="35" t="s">
        <v>27</v>
      </c>
      <c r="C51" s="96">
        <v>0</v>
      </c>
      <c r="D51" s="96">
        <v>0</v>
      </c>
      <c r="E51" s="98">
        <v>0</v>
      </c>
      <c r="F51" s="98">
        <v>0</v>
      </c>
      <c r="G51" s="98">
        <v>0</v>
      </c>
      <c r="H51" s="98">
        <v>0</v>
      </c>
      <c r="I51" s="98">
        <v>0</v>
      </c>
      <c r="J51" s="98">
        <v>0</v>
      </c>
      <c r="K51" s="98">
        <v>0</v>
      </c>
      <c r="L51" s="98">
        <v>0</v>
      </c>
      <c r="M51" s="98">
        <v>0</v>
      </c>
      <c r="N51" s="98">
        <v>0</v>
      </c>
      <c r="O51" s="121">
        <f>SUM(C51:N51)</f>
        <v>0</v>
      </c>
      <c r="P51" s="52"/>
      <c r="Q51" s="83"/>
      <c r="R51" s="83"/>
      <c r="S51" s="83"/>
      <c r="T51" s="83"/>
      <c r="U51" s="83"/>
      <c r="V51" s="83"/>
      <c r="W51" s="83"/>
      <c r="X51" s="83"/>
      <c r="Y51" s="83"/>
      <c r="Z51" s="83"/>
    </row>
    <row r="52" spans="1:26" x14ac:dyDescent="0.25">
      <c r="B52" s="35" t="s">
        <v>28</v>
      </c>
      <c r="C52" s="96">
        <v>0</v>
      </c>
      <c r="D52" s="96">
        <v>0</v>
      </c>
      <c r="E52" s="98">
        <v>0</v>
      </c>
      <c r="F52" s="98">
        <v>0</v>
      </c>
      <c r="G52" s="98">
        <v>0</v>
      </c>
      <c r="H52" s="98">
        <v>0</v>
      </c>
      <c r="I52" s="98">
        <v>0</v>
      </c>
      <c r="J52" s="98">
        <v>0</v>
      </c>
      <c r="K52" s="98">
        <v>0</v>
      </c>
      <c r="L52" s="98">
        <v>0</v>
      </c>
      <c r="M52" s="98">
        <v>0</v>
      </c>
      <c r="N52" s="98">
        <v>0</v>
      </c>
      <c r="O52" s="121">
        <f>SUM(C52:N52)</f>
        <v>0</v>
      </c>
      <c r="P52" s="52"/>
      <c r="Q52" s="83"/>
      <c r="R52" s="83"/>
      <c r="S52" s="83"/>
      <c r="T52" s="83"/>
      <c r="U52" s="83"/>
      <c r="V52" s="83"/>
      <c r="W52" s="83"/>
      <c r="X52" s="83"/>
      <c r="Y52" s="83"/>
      <c r="Z52" s="83"/>
    </row>
    <row r="53" spans="1:26" x14ac:dyDescent="0.25">
      <c r="B53" s="35"/>
      <c r="C53" s="96"/>
      <c r="D53" s="96"/>
      <c r="E53" s="98"/>
      <c r="F53" s="98"/>
      <c r="G53" s="98"/>
      <c r="H53" s="98"/>
      <c r="I53" s="98"/>
      <c r="J53" s="98"/>
      <c r="K53" s="98"/>
      <c r="L53" s="98"/>
      <c r="M53" s="98"/>
      <c r="N53" s="98"/>
      <c r="O53" s="38"/>
      <c r="P53" s="52"/>
      <c r="Q53" s="83"/>
      <c r="R53" s="83"/>
      <c r="S53" s="83"/>
      <c r="T53" s="83"/>
      <c r="U53" s="83"/>
      <c r="V53" s="83"/>
      <c r="W53" s="83"/>
      <c r="X53" s="83"/>
      <c r="Y53" s="83"/>
      <c r="Z53" s="83"/>
    </row>
    <row r="54" spans="1:26" x14ac:dyDescent="0.25">
      <c r="A54" s="39" t="s">
        <v>37</v>
      </c>
      <c r="B54" s="34" t="s">
        <v>38</v>
      </c>
      <c r="C54" s="100">
        <f t="shared" ref="C54:O54" si="8">SUM(C55:C57)</f>
        <v>0</v>
      </c>
      <c r="D54" s="100">
        <f t="shared" si="8"/>
        <v>0</v>
      </c>
      <c r="E54" s="29">
        <f t="shared" si="8"/>
        <v>0</v>
      </c>
      <c r="F54" s="29">
        <f t="shared" si="8"/>
        <v>0</v>
      </c>
      <c r="G54" s="29">
        <f t="shared" si="8"/>
        <v>0</v>
      </c>
      <c r="H54" s="29">
        <f t="shared" si="8"/>
        <v>0</v>
      </c>
      <c r="I54" s="29">
        <f t="shared" si="8"/>
        <v>0</v>
      </c>
      <c r="J54" s="29">
        <f t="shared" si="8"/>
        <v>0</v>
      </c>
      <c r="K54" s="29">
        <f t="shared" si="8"/>
        <v>0</v>
      </c>
      <c r="L54" s="29">
        <f t="shared" si="8"/>
        <v>0</v>
      </c>
      <c r="M54" s="29">
        <f t="shared" si="8"/>
        <v>0</v>
      </c>
      <c r="N54" s="29">
        <f t="shared" si="8"/>
        <v>0</v>
      </c>
      <c r="O54" s="29">
        <f t="shared" si="8"/>
        <v>0</v>
      </c>
      <c r="P54" s="52"/>
      <c r="Q54" s="83"/>
      <c r="R54" s="83"/>
      <c r="S54" s="83"/>
      <c r="T54" s="83"/>
      <c r="U54" s="83"/>
      <c r="V54" s="83"/>
      <c r="W54" s="83"/>
      <c r="X54" s="83"/>
      <c r="Y54" s="83"/>
      <c r="Z54" s="83"/>
    </row>
    <row r="55" spans="1:26" x14ac:dyDescent="0.25">
      <c r="B55" s="108" t="s">
        <v>25</v>
      </c>
      <c r="C55" s="96">
        <v>0</v>
      </c>
      <c r="D55" s="96">
        <v>0</v>
      </c>
      <c r="E55" s="96">
        <v>0</v>
      </c>
      <c r="F55" s="96">
        <v>0</v>
      </c>
      <c r="G55" s="96">
        <v>0</v>
      </c>
      <c r="H55" s="96">
        <v>0</v>
      </c>
      <c r="I55" s="96">
        <v>0</v>
      </c>
      <c r="J55" s="96">
        <v>0</v>
      </c>
      <c r="K55" s="96">
        <v>0</v>
      </c>
      <c r="L55" s="96">
        <v>0</v>
      </c>
      <c r="M55" s="96">
        <v>0</v>
      </c>
      <c r="N55" s="96">
        <v>0</v>
      </c>
      <c r="O55" s="22">
        <f>SUM(C55:N55)</f>
        <v>0</v>
      </c>
      <c r="P55" s="52"/>
      <c r="Q55" s="83"/>
      <c r="R55" s="83"/>
      <c r="S55" s="83"/>
      <c r="T55" s="83"/>
      <c r="U55" s="83"/>
      <c r="V55" s="83"/>
      <c r="W55" s="83"/>
      <c r="X55" s="83"/>
      <c r="Y55" s="83"/>
      <c r="Z55" s="83"/>
    </row>
    <row r="56" spans="1:26" x14ac:dyDescent="0.25">
      <c r="B56" s="108" t="s">
        <v>27</v>
      </c>
      <c r="C56" s="96">
        <v>0</v>
      </c>
      <c r="D56" s="96">
        <v>0</v>
      </c>
      <c r="E56" s="96">
        <v>0</v>
      </c>
      <c r="F56" s="96">
        <v>0</v>
      </c>
      <c r="G56" s="96">
        <v>0</v>
      </c>
      <c r="H56" s="96">
        <v>0</v>
      </c>
      <c r="I56" s="96">
        <v>0</v>
      </c>
      <c r="J56" s="96">
        <v>0</v>
      </c>
      <c r="K56" s="96">
        <v>0</v>
      </c>
      <c r="L56" s="96">
        <v>0</v>
      </c>
      <c r="M56" s="96">
        <v>0</v>
      </c>
      <c r="N56" s="96">
        <v>0</v>
      </c>
      <c r="O56" s="22">
        <f>SUM(C56:N56)</f>
        <v>0</v>
      </c>
      <c r="P56" s="52"/>
      <c r="Q56" s="83"/>
      <c r="R56" s="83"/>
      <c r="S56" s="83"/>
      <c r="T56" s="83"/>
      <c r="U56" s="83"/>
      <c r="V56" s="83"/>
      <c r="W56" s="83"/>
      <c r="X56" s="83"/>
      <c r="Y56" s="83"/>
      <c r="Z56" s="83"/>
    </row>
    <row r="57" spans="1:26" ht="14.25" x14ac:dyDescent="0.2">
      <c r="B57" s="108" t="s">
        <v>28</v>
      </c>
      <c r="C57" s="96">
        <v>0</v>
      </c>
      <c r="D57" s="96">
        <v>0</v>
      </c>
      <c r="E57" s="96">
        <v>0</v>
      </c>
      <c r="F57" s="96">
        <v>0</v>
      </c>
      <c r="G57" s="96">
        <v>0</v>
      </c>
      <c r="H57" s="96">
        <v>0</v>
      </c>
      <c r="I57" s="96">
        <v>0</v>
      </c>
      <c r="J57" s="96">
        <v>0</v>
      </c>
      <c r="K57" s="96">
        <v>0</v>
      </c>
      <c r="L57" s="96">
        <v>0</v>
      </c>
      <c r="M57" s="96">
        <v>0</v>
      </c>
      <c r="N57" s="96">
        <v>0</v>
      </c>
      <c r="O57" s="26">
        <f>SUM(C57:N57)</f>
        <v>0</v>
      </c>
      <c r="P57" s="52"/>
      <c r="Q57" s="83"/>
      <c r="R57" s="83"/>
      <c r="S57" s="83"/>
      <c r="T57" s="83"/>
      <c r="U57" s="83"/>
      <c r="V57" s="83"/>
      <c r="W57" s="83"/>
      <c r="X57" s="83"/>
      <c r="Y57" s="83"/>
      <c r="Z57" s="83"/>
    </row>
    <row r="58" spans="1:26" x14ac:dyDescent="0.25">
      <c r="B58" s="108"/>
      <c r="C58" s="96"/>
      <c r="D58" s="96"/>
      <c r="E58" s="96"/>
      <c r="F58" s="96"/>
      <c r="G58" s="96"/>
      <c r="H58" s="96"/>
      <c r="I58" s="96"/>
      <c r="J58" s="96"/>
      <c r="K58" s="96"/>
      <c r="L58" s="96"/>
      <c r="M58" s="96"/>
      <c r="N58" s="96"/>
      <c r="O58" s="38"/>
      <c r="P58" s="52"/>
      <c r="Q58" s="83"/>
      <c r="R58" s="83"/>
      <c r="S58" s="83"/>
      <c r="T58" s="83"/>
      <c r="U58" s="83"/>
      <c r="V58" s="83"/>
      <c r="W58" s="83"/>
      <c r="X58" s="83"/>
      <c r="Y58" s="83"/>
      <c r="Z58" s="83"/>
    </row>
    <row r="59" spans="1:26" s="89" customFormat="1" x14ac:dyDescent="0.25">
      <c r="A59" s="33" t="s">
        <v>39</v>
      </c>
      <c r="B59" s="34" t="s">
        <v>40</v>
      </c>
      <c r="C59" s="100">
        <f t="shared" ref="C59:O59" si="9">SUM(C60:C62)</f>
        <v>0</v>
      </c>
      <c r="D59" s="100">
        <f t="shared" si="9"/>
        <v>0</v>
      </c>
      <c r="E59" s="29">
        <f t="shared" si="9"/>
        <v>0</v>
      </c>
      <c r="F59" s="29">
        <f t="shared" si="9"/>
        <v>0</v>
      </c>
      <c r="G59" s="29">
        <f t="shared" si="9"/>
        <v>0</v>
      </c>
      <c r="H59" s="29">
        <f t="shared" si="9"/>
        <v>0</v>
      </c>
      <c r="I59" s="29">
        <f t="shared" si="9"/>
        <v>0</v>
      </c>
      <c r="J59" s="29">
        <f t="shared" si="9"/>
        <v>0</v>
      </c>
      <c r="K59" s="29">
        <f t="shared" si="9"/>
        <v>0</v>
      </c>
      <c r="L59" s="29">
        <f t="shared" si="9"/>
        <v>0</v>
      </c>
      <c r="M59" s="29">
        <f t="shared" si="9"/>
        <v>0</v>
      </c>
      <c r="N59" s="29">
        <f t="shared" si="9"/>
        <v>0</v>
      </c>
      <c r="O59" s="29">
        <f t="shared" si="9"/>
        <v>0</v>
      </c>
      <c r="P59" s="52"/>
      <c r="Q59" s="83"/>
      <c r="R59" s="83"/>
      <c r="S59" s="83"/>
      <c r="T59" s="83"/>
      <c r="U59" s="83"/>
      <c r="V59" s="83"/>
      <c r="W59" s="83"/>
      <c r="X59" s="83"/>
      <c r="Y59" s="83"/>
      <c r="Z59" s="83"/>
    </row>
    <row r="60" spans="1:26" x14ac:dyDescent="0.25">
      <c r="B60" s="108" t="s">
        <v>25</v>
      </c>
      <c r="C60" s="96">
        <v>0</v>
      </c>
      <c r="D60" s="96">
        <v>0</v>
      </c>
      <c r="E60" s="96">
        <v>0</v>
      </c>
      <c r="F60" s="96">
        <v>0</v>
      </c>
      <c r="G60" s="96">
        <v>0</v>
      </c>
      <c r="H60" s="96">
        <v>0</v>
      </c>
      <c r="I60" s="96">
        <v>0</v>
      </c>
      <c r="J60" s="96">
        <v>0</v>
      </c>
      <c r="K60" s="96">
        <v>0</v>
      </c>
      <c r="L60" s="96">
        <v>0</v>
      </c>
      <c r="M60" s="96">
        <v>0</v>
      </c>
      <c r="N60" s="96">
        <v>0</v>
      </c>
      <c r="O60" s="22">
        <f>SUM(C60:N60)</f>
        <v>0</v>
      </c>
      <c r="P60" s="52"/>
      <c r="Q60" s="83"/>
      <c r="R60" s="83"/>
      <c r="S60" s="83"/>
      <c r="T60" s="83"/>
      <c r="U60" s="83"/>
      <c r="V60" s="83"/>
      <c r="W60" s="83"/>
      <c r="X60" s="83"/>
      <c r="Y60" s="83"/>
      <c r="Z60" s="83"/>
    </row>
    <row r="61" spans="1:26" ht="14.25" customHeight="1" x14ac:dyDescent="0.25">
      <c r="B61" s="108" t="s">
        <v>27</v>
      </c>
      <c r="C61" s="96">
        <v>0</v>
      </c>
      <c r="D61" s="96">
        <v>0</v>
      </c>
      <c r="E61" s="96">
        <v>0</v>
      </c>
      <c r="F61" s="96">
        <v>0</v>
      </c>
      <c r="G61" s="96">
        <v>0</v>
      </c>
      <c r="H61" s="96">
        <v>0</v>
      </c>
      <c r="I61" s="96">
        <v>0</v>
      </c>
      <c r="J61" s="96">
        <v>0</v>
      </c>
      <c r="K61" s="96">
        <v>0</v>
      </c>
      <c r="L61" s="96">
        <v>0</v>
      </c>
      <c r="M61" s="96">
        <v>0</v>
      </c>
      <c r="N61" s="96">
        <v>0</v>
      </c>
      <c r="O61" s="22">
        <f>SUM(C61:N61)</f>
        <v>0</v>
      </c>
      <c r="P61" s="52"/>
      <c r="Q61" s="83"/>
      <c r="R61" s="83"/>
      <c r="S61" s="83"/>
      <c r="T61" s="83"/>
      <c r="U61" s="83"/>
      <c r="V61" s="83"/>
      <c r="W61" s="83"/>
      <c r="X61" s="83"/>
      <c r="Y61" s="83"/>
      <c r="Z61" s="83"/>
    </row>
    <row r="62" spans="1:26" ht="14.25" customHeight="1" x14ac:dyDescent="0.2">
      <c r="B62" s="108" t="s">
        <v>28</v>
      </c>
      <c r="C62" s="96">
        <v>0</v>
      </c>
      <c r="D62" s="96">
        <v>0</v>
      </c>
      <c r="E62" s="96">
        <v>0</v>
      </c>
      <c r="F62" s="96">
        <v>0</v>
      </c>
      <c r="G62" s="96">
        <v>0</v>
      </c>
      <c r="H62" s="96">
        <v>0</v>
      </c>
      <c r="I62" s="96">
        <v>0</v>
      </c>
      <c r="J62" s="96">
        <v>0</v>
      </c>
      <c r="K62" s="96">
        <v>0</v>
      </c>
      <c r="L62" s="96">
        <v>0</v>
      </c>
      <c r="M62" s="96">
        <v>0</v>
      </c>
      <c r="N62" s="96">
        <v>0</v>
      </c>
      <c r="O62" s="26">
        <f>SUM(C62:N62)</f>
        <v>0</v>
      </c>
      <c r="P62" s="52"/>
      <c r="Q62" s="83"/>
      <c r="R62" s="83"/>
      <c r="S62" s="83"/>
      <c r="T62" s="83"/>
      <c r="U62" s="83"/>
      <c r="V62" s="83"/>
      <c r="W62" s="83"/>
      <c r="X62" s="83"/>
      <c r="Y62" s="83"/>
      <c r="Z62" s="83"/>
    </row>
    <row r="63" spans="1:26" x14ac:dyDescent="0.25">
      <c r="B63" s="108"/>
      <c r="C63" s="96"/>
      <c r="D63" s="96"/>
      <c r="E63" s="96"/>
      <c r="F63" s="96"/>
      <c r="G63" s="96"/>
      <c r="H63" s="96"/>
      <c r="I63" s="96"/>
      <c r="J63" s="96"/>
      <c r="K63" s="96"/>
      <c r="L63" s="96"/>
      <c r="M63" s="96"/>
      <c r="N63" s="96"/>
      <c r="O63" s="38"/>
      <c r="P63" s="52"/>
      <c r="Q63" s="83"/>
      <c r="R63" s="83"/>
      <c r="S63" s="83"/>
      <c r="T63" s="83"/>
      <c r="U63" s="83"/>
      <c r="V63" s="83"/>
      <c r="W63" s="83"/>
      <c r="X63" s="83"/>
      <c r="Y63" s="83"/>
      <c r="Z63" s="83"/>
    </row>
    <row r="64" spans="1:26" ht="20.25" customHeight="1" x14ac:dyDescent="0.55000000000000004">
      <c r="A64" s="39" t="s">
        <v>42</v>
      </c>
      <c r="B64" s="34" t="s">
        <v>43</v>
      </c>
      <c r="C64" s="100">
        <f>SUM(C65:C67)</f>
        <v>114.752165151743</v>
      </c>
      <c r="D64" s="100">
        <f t="shared" ref="D64:O64" si="10">SUM(D65:D67)</f>
        <v>33.559792997286998</v>
      </c>
      <c r="E64" s="29">
        <f t="shared" si="10"/>
        <v>16.635929263375999</v>
      </c>
      <c r="F64" s="29">
        <f t="shared" si="10"/>
        <v>32.124139413569999</v>
      </c>
      <c r="G64" s="29">
        <f t="shared" si="10"/>
        <v>47.241859435931993</v>
      </c>
      <c r="H64" s="29">
        <f t="shared" si="10"/>
        <v>40.672557474870999</v>
      </c>
      <c r="I64" s="29">
        <f t="shared" si="10"/>
        <v>81.091879495925994</v>
      </c>
      <c r="J64" s="29">
        <f t="shared" si="10"/>
        <v>40.404870908189999</v>
      </c>
      <c r="K64" s="29">
        <f t="shared" si="10"/>
        <v>0</v>
      </c>
      <c r="L64" s="29">
        <f t="shared" si="10"/>
        <v>0</v>
      </c>
      <c r="M64" s="29">
        <f t="shared" si="10"/>
        <v>0</v>
      </c>
      <c r="N64" s="29">
        <f t="shared" si="10"/>
        <v>0</v>
      </c>
      <c r="O64" s="29">
        <f t="shared" si="10"/>
        <v>406.48319414089497</v>
      </c>
      <c r="P64" s="52"/>
      <c r="Q64" s="83"/>
      <c r="R64" s="83"/>
      <c r="S64" s="83"/>
      <c r="T64" s="83"/>
      <c r="U64" s="83"/>
      <c r="V64" s="83"/>
      <c r="W64" s="83"/>
      <c r="X64" s="83"/>
      <c r="Y64" s="83"/>
      <c r="Z64" s="83"/>
    </row>
    <row r="65" spans="1:26" x14ac:dyDescent="0.25">
      <c r="B65" s="35" t="s">
        <v>25</v>
      </c>
      <c r="C65" s="123">
        <f>24.874791931743+89.87737322</f>
        <v>114.752165151743</v>
      </c>
      <c r="D65" s="96">
        <v>33.559792997286998</v>
      </c>
      <c r="E65" s="96">
        <v>16.635929263375999</v>
      </c>
      <c r="F65" s="96">
        <v>32.124139413569999</v>
      </c>
      <c r="G65" s="96">
        <v>47.241859435931993</v>
      </c>
      <c r="H65" s="96">
        <v>40.672557474870999</v>
      </c>
      <c r="I65" s="96">
        <v>81.091879495925994</v>
      </c>
      <c r="J65" s="96">
        <v>40.404870908189999</v>
      </c>
      <c r="K65" s="96">
        <v>0</v>
      </c>
      <c r="L65" s="96">
        <v>0</v>
      </c>
      <c r="M65" s="96">
        <v>0</v>
      </c>
      <c r="N65" s="96">
        <v>0</v>
      </c>
      <c r="O65" s="22">
        <f>SUM(C65:N65)</f>
        <v>406.48319414089497</v>
      </c>
      <c r="P65" s="131"/>
      <c r="Q65" s="83"/>
      <c r="R65" s="83"/>
      <c r="S65" s="83"/>
      <c r="T65" s="83"/>
      <c r="U65" s="83"/>
      <c r="V65" s="83"/>
      <c r="W65" s="83"/>
      <c r="X65" s="83"/>
      <c r="Y65" s="83"/>
      <c r="Z65" s="83"/>
    </row>
    <row r="66" spans="1:26" x14ac:dyDescent="0.25">
      <c r="B66" s="35" t="s">
        <v>27</v>
      </c>
      <c r="C66" s="96">
        <v>0</v>
      </c>
      <c r="D66" s="96">
        <v>0</v>
      </c>
      <c r="E66" s="96">
        <v>0</v>
      </c>
      <c r="F66" s="96">
        <v>0</v>
      </c>
      <c r="G66" s="96">
        <v>0</v>
      </c>
      <c r="H66" s="96">
        <v>0</v>
      </c>
      <c r="I66" s="96">
        <v>0</v>
      </c>
      <c r="J66" s="96">
        <v>0</v>
      </c>
      <c r="K66" s="96">
        <v>0</v>
      </c>
      <c r="L66" s="96">
        <v>0</v>
      </c>
      <c r="M66" s="96">
        <v>0</v>
      </c>
      <c r="N66" s="96">
        <v>0</v>
      </c>
      <c r="O66" s="22">
        <f>SUM(C66:N66)</f>
        <v>0</v>
      </c>
      <c r="P66" s="52"/>
      <c r="Q66" s="83"/>
      <c r="R66" s="83"/>
      <c r="S66" s="83"/>
      <c r="T66" s="83"/>
      <c r="U66" s="83"/>
      <c r="V66" s="83"/>
      <c r="W66" s="83"/>
      <c r="X66" s="83"/>
      <c r="Y66" s="83"/>
      <c r="Z66" s="83"/>
    </row>
    <row r="67" spans="1:26" x14ac:dyDescent="0.25">
      <c r="B67" s="35" t="s">
        <v>28</v>
      </c>
      <c r="C67" s="96">
        <v>0</v>
      </c>
      <c r="D67" s="96">
        <v>0</v>
      </c>
      <c r="E67" s="96">
        <v>0</v>
      </c>
      <c r="F67" s="96">
        <v>0</v>
      </c>
      <c r="G67" s="96">
        <v>0</v>
      </c>
      <c r="H67" s="96">
        <v>0</v>
      </c>
      <c r="I67" s="96">
        <v>0</v>
      </c>
      <c r="J67" s="96">
        <v>0</v>
      </c>
      <c r="K67" s="96">
        <v>0</v>
      </c>
      <c r="L67" s="96">
        <v>0</v>
      </c>
      <c r="M67" s="96">
        <v>0</v>
      </c>
      <c r="N67" s="96">
        <v>0</v>
      </c>
      <c r="O67" s="22">
        <f>SUM(C67:N67)</f>
        <v>0</v>
      </c>
      <c r="P67" s="52"/>
      <c r="Q67" s="83"/>
      <c r="R67" s="83"/>
      <c r="S67" s="83"/>
      <c r="T67" s="83"/>
      <c r="U67" s="83"/>
      <c r="V67" s="83"/>
      <c r="W67" s="83"/>
      <c r="X67" s="83"/>
      <c r="Y67" s="83"/>
      <c r="Z67" s="83"/>
    </row>
    <row r="68" spans="1:26" x14ac:dyDescent="0.25">
      <c r="B68" s="108"/>
      <c r="C68" s="96"/>
      <c r="D68" s="96"/>
      <c r="E68" s="96"/>
      <c r="F68" s="96"/>
      <c r="G68" s="96"/>
      <c r="H68" s="96"/>
      <c r="I68" s="96"/>
      <c r="J68" s="96"/>
      <c r="K68" s="96"/>
      <c r="L68" s="96"/>
      <c r="M68" s="96"/>
      <c r="N68" s="96"/>
      <c r="O68" s="38"/>
      <c r="P68" s="52"/>
      <c r="Q68" s="83"/>
      <c r="R68" s="83"/>
      <c r="S68" s="83"/>
      <c r="T68" s="83"/>
      <c r="U68" s="83"/>
      <c r="V68" s="83"/>
      <c r="W68" s="83"/>
      <c r="X68" s="83"/>
      <c r="Y68" s="83"/>
      <c r="Z68" s="83"/>
    </row>
    <row r="69" spans="1:26" s="89" customFormat="1" x14ac:dyDescent="0.25">
      <c r="A69" s="23"/>
      <c r="B69" s="34" t="s">
        <v>44</v>
      </c>
      <c r="C69" s="100">
        <f t="shared" ref="C69:N69" si="11">SUM(C70:C72)</f>
        <v>4779.130987150993</v>
      </c>
      <c r="D69" s="100">
        <f t="shared" si="11"/>
        <v>4893.8831523027347</v>
      </c>
      <c r="E69" s="29">
        <f t="shared" si="11"/>
        <v>4837.5655720800223</v>
      </c>
      <c r="F69" s="29">
        <f>SUM(F70:F72)</f>
        <v>4854.2015013433993</v>
      </c>
      <c r="G69" s="29">
        <f t="shared" si="11"/>
        <v>4886.3256407569697</v>
      </c>
      <c r="H69" s="29">
        <f t="shared" si="11"/>
        <v>4933.5675001929012</v>
      </c>
      <c r="I69" s="29">
        <f t="shared" si="11"/>
        <v>4974.2400576677719</v>
      </c>
      <c r="J69" s="29">
        <f t="shared" si="11"/>
        <v>5055.331937163699</v>
      </c>
      <c r="K69" s="29">
        <f t="shared" si="11"/>
        <v>0</v>
      </c>
      <c r="L69" s="29">
        <f t="shared" si="11"/>
        <v>0</v>
      </c>
      <c r="M69" s="29">
        <f t="shared" si="11"/>
        <v>0</v>
      </c>
      <c r="N69" s="29">
        <f t="shared" si="11"/>
        <v>0</v>
      </c>
      <c r="O69" s="29"/>
      <c r="P69" s="52"/>
      <c r="Q69" s="83"/>
      <c r="R69" s="83"/>
      <c r="S69" s="83"/>
      <c r="T69" s="83"/>
      <c r="U69" s="83"/>
      <c r="V69" s="83"/>
      <c r="W69" s="83"/>
      <c r="X69" s="83"/>
      <c r="Y69" s="83"/>
      <c r="Z69" s="83"/>
    </row>
    <row r="70" spans="1:26" s="89" customFormat="1" x14ac:dyDescent="0.25">
      <c r="A70" s="23"/>
      <c r="B70" s="35" t="s">
        <v>25</v>
      </c>
      <c r="C70" s="94">
        <v>4638.6377377311583</v>
      </c>
      <c r="D70" s="96">
        <f t="shared" ref="D70:N72" si="12">C100</f>
        <v>4753.389902882901</v>
      </c>
      <c r="E70" s="96">
        <f t="shared" si="12"/>
        <v>4697.0723226601885</v>
      </c>
      <c r="F70" s="96">
        <f t="shared" si="12"/>
        <v>4713.7082519235646</v>
      </c>
      <c r="G70" s="96">
        <f t="shared" si="12"/>
        <v>4745.832391337135</v>
      </c>
      <c r="H70" s="96">
        <f t="shared" si="12"/>
        <v>4793.0742507730674</v>
      </c>
      <c r="I70" s="96">
        <f t="shared" si="12"/>
        <v>4833.7468082479381</v>
      </c>
      <c r="J70" s="96">
        <f>I100</f>
        <v>4914.8386877438643</v>
      </c>
      <c r="K70" s="96">
        <v>0</v>
      </c>
      <c r="L70" s="96">
        <f>K100</f>
        <v>0</v>
      </c>
      <c r="M70" s="96">
        <f>L100</f>
        <v>0</v>
      </c>
      <c r="N70" s="96">
        <f>M100</f>
        <v>0</v>
      </c>
      <c r="O70" s="22"/>
      <c r="P70" s="52"/>
      <c r="Q70" s="83"/>
      <c r="R70" s="83"/>
      <c r="S70" s="83"/>
      <c r="T70" s="83"/>
      <c r="U70" s="83"/>
      <c r="V70" s="83"/>
      <c r="W70" s="83"/>
      <c r="X70" s="83"/>
      <c r="Y70" s="83"/>
      <c r="Z70" s="83"/>
    </row>
    <row r="71" spans="1:26" s="89" customFormat="1" x14ac:dyDescent="0.25">
      <c r="A71" s="23"/>
      <c r="B71" s="35" t="s">
        <v>27</v>
      </c>
      <c r="C71" s="91">
        <v>140.49324941983423</v>
      </c>
      <c r="D71" s="96">
        <f t="shared" si="12"/>
        <v>140.49324941983423</v>
      </c>
      <c r="E71" s="96">
        <f t="shared" si="12"/>
        <v>140.49324941983423</v>
      </c>
      <c r="F71" s="96">
        <f t="shared" si="12"/>
        <v>140.49324941983423</v>
      </c>
      <c r="G71" s="96">
        <f t="shared" si="12"/>
        <v>140.49324941983423</v>
      </c>
      <c r="H71" s="96">
        <f t="shared" si="12"/>
        <v>140.49324941983423</v>
      </c>
      <c r="I71" s="96">
        <f>H101</f>
        <v>140.49324941983423</v>
      </c>
      <c r="J71" s="96">
        <f t="shared" si="12"/>
        <v>140.49324941983423</v>
      </c>
      <c r="K71" s="96">
        <v>0</v>
      </c>
      <c r="L71" s="96">
        <f t="shared" si="12"/>
        <v>0</v>
      </c>
      <c r="M71" s="96">
        <f t="shared" si="12"/>
        <v>0</v>
      </c>
      <c r="N71" s="96">
        <f t="shared" si="12"/>
        <v>0</v>
      </c>
      <c r="O71" s="22"/>
      <c r="P71" s="52"/>
      <c r="Q71" s="83"/>
      <c r="R71" s="83"/>
      <c r="S71" s="83"/>
      <c r="T71" s="83"/>
      <c r="U71" s="83"/>
      <c r="V71" s="83"/>
      <c r="W71" s="83"/>
      <c r="X71" s="83"/>
      <c r="Y71" s="83"/>
      <c r="Z71" s="83"/>
    </row>
    <row r="72" spans="1:26" s="89" customFormat="1" x14ac:dyDescent="0.25">
      <c r="A72" s="23"/>
      <c r="B72" s="35" t="s">
        <v>28</v>
      </c>
      <c r="C72" s="91">
        <v>0</v>
      </c>
      <c r="D72" s="96">
        <f t="shared" si="12"/>
        <v>0</v>
      </c>
      <c r="E72" s="96">
        <f t="shared" si="12"/>
        <v>0</v>
      </c>
      <c r="F72" s="96">
        <f t="shared" si="12"/>
        <v>0</v>
      </c>
      <c r="G72" s="96">
        <f t="shared" si="12"/>
        <v>0</v>
      </c>
      <c r="H72" s="103">
        <f t="shared" si="12"/>
        <v>0</v>
      </c>
      <c r="I72" s="103">
        <f t="shared" si="12"/>
        <v>0</v>
      </c>
      <c r="J72" s="103">
        <f t="shared" si="12"/>
        <v>0</v>
      </c>
      <c r="K72" s="103">
        <f t="shared" si="12"/>
        <v>0</v>
      </c>
      <c r="L72" s="103">
        <f t="shared" si="12"/>
        <v>0</v>
      </c>
      <c r="M72" s="103">
        <f t="shared" si="12"/>
        <v>0</v>
      </c>
      <c r="N72" s="103">
        <f t="shared" si="12"/>
        <v>0</v>
      </c>
      <c r="O72" s="26"/>
      <c r="P72" s="52"/>
      <c r="Q72" s="83"/>
      <c r="R72" s="83"/>
      <c r="S72" s="83"/>
      <c r="T72" s="83"/>
      <c r="U72" s="83"/>
      <c r="V72" s="83"/>
      <c r="W72" s="83"/>
      <c r="X72" s="83"/>
      <c r="Y72" s="83"/>
      <c r="Z72" s="83"/>
    </row>
    <row r="73" spans="1:26" x14ac:dyDescent="0.25">
      <c r="B73" s="108"/>
      <c r="C73" s="96"/>
      <c r="D73" s="96"/>
      <c r="E73" s="96"/>
      <c r="F73" s="96"/>
      <c r="G73" s="96"/>
      <c r="H73" s="96"/>
      <c r="I73" s="96"/>
      <c r="J73" s="96"/>
      <c r="K73" s="96"/>
      <c r="L73" s="96"/>
      <c r="M73" s="96"/>
      <c r="N73" s="96"/>
      <c r="O73" s="38"/>
      <c r="P73" s="52"/>
      <c r="Q73" s="83"/>
      <c r="R73" s="83"/>
      <c r="S73" s="83"/>
      <c r="T73" s="83"/>
      <c r="U73" s="83"/>
      <c r="V73" s="83"/>
      <c r="W73" s="83"/>
      <c r="X73" s="83"/>
      <c r="Y73" s="83"/>
      <c r="Z73" s="83"/>
    </row>
    <row r="74" spans="1:26" s="89" customFormat="1" x14ac:dyDescent="0.25">
      <c r="A74" s="39" t="s">
        <v>45</v>
      </c>
      <c r="B74" s="34" t="s">
        <v>46</v>
      </c>
      <c r="C74" s="100">
        <f t="shared" ref="C74:O74" si="13">SUM(C75:C77)</f>
        <v>0</v>
      </c>
      <c r="D74" s="100">
        <f t="shared" si="13"/>
        <v>89.877373219999996</v>
      </c>
      <c r="E74" s="29">
        <f t="shared" si="13"/>
        <v>0</v>
      </c>
      <c r="F74" s="29">
        <f t="shared" si="13"/>
        <v>0</v>
      </c>
      <c r="G74" s="29">
        <f t="shared" si="13"/>
        <v>0</v>
      </c>
      <c r="H74" s="29">
        <f t="shared" si="13"/>
        <v>0</v>
      </c>
      <c r="I74" s="29">
        <f t="shared" si="13"/>
        <v>0</v>
      </c>
      <c r="J74" s="29">
        <f t="shared" si="13"/>
        <v>0</v>
      </c>
      <c r="K74" s="29">
        <f t="shared" si="13"/>
        <v>0</v>
      </c>
      <c r="L74" s="29">
        <f t="shared" si="13"/>
        <v>0</v>
      </c>
      <c r="M74" s="29">
        <f t="shared" si="13"/>
        <v>0</v>
      </c>
      <c r="N74" s="29">
        <f t="shared" si="13"/>
        <v>0</v>
      </c>
      <c r="O74" s="29">
        <f t="shared" si="13"/>
        <v>89.877373219999996</v>
      </c>
      <c r="P74" s="52"/>
      <c r="Q74" s="83"/>
      <c r="R74" s="83"/>
      <c r="S74" s="83"/>
      <c r="T74" s="83"/>
      <c r="U74" s="83"/>
      <c r="V74" s="83"/>
      <c r="W74" s="83"/>
      <c r="X74" s="83"/>
      <c r="Y74" s="83"/>
      <c r="Z74" s="83"/>
    </row>
    <row r="75" spans="1:26" x14ac:dyDescent="0.25">
      <c r="B75" s="35" t="s">
        <v>25</v>
      </c>
      <c r="C75" s="96">
        <v>0</v>
      </c>
      <c r="D75" s="96">
        <v>89.877373219999996</v>
      </c>
      <c r="E75" s="96">
        <v>0</v>
      </c>
      <c r="F75" s="96">
        <v>0</v>
      </c>
      <c r="G75" s="96">
        <v>0</v>
      </c>
      <c r="H75" s="96">
        <v>0</v>
      </c>
      <c r="I75" s="96">
        <v>0</v>
      </c>
      <c r="J75" s="96">
        <v>0</v>
      </c>
      <c r="K75" s="96">
        <v>0</v>
      </c>
      <c r="L75" s="96">
        <v>0</v>
      </c>
      <c r="M75" s="96">
        <v>0</v>
      </c>
      <c r="N75" s="96">
        <v>0</v>
      </c>
      <c r="O75" s="22">
        <f>SUM(C75:N75)</f>
        <v>89.877373219999996</v>
      </c>
      <c r="P75" s="52"/>
      <c r="Q75" s="83"/>
      <c r="R75" s="83"/>
      <c r="S75" s="83"/>
      <c r="T75" s="83"/>
      <c r="U75" s="83"/>
      <c r="V75" s="83"/>
      <c r="W75" s="83"/>
      <c r="X75" s="83"/>
      <c r="Y75" s="83"/>
      <c r="Z75" s="83"/>
    </row>
    <row r="76" spans="1:26" x14ac:dyDescent="0.25">
      <c r="B76" s="45" t="s">
        <v>41</v>
      </c>
      <c r="C76" s="96">
        <v>0</v>
      </c>
      <c r="D76" s="96">
        <v>0</v>
      </c>
      <c r="E76" s="96">
        <v>0</v>
      </c>
      <c r="F76" s="96">
        <v>0</v>
      </c>
      <c r="G76" s="96">
        <v>0</v>
      </c>
      <c r="H76" s="96">
        <v>0</v>
      </c>
      <c r="I76" s="96">
        <v>0</v>
      </c>
      <c r="J76" s="96">
        <v>0</v>
      </c>
      <c r="K76" s="96">
        <v>0</v>
      </c>
      <c r="L76" s="96">
        <v>0</v>
      </c>
      <c r="M76" s="96">
        <v>0</v>
      </c>
      <c r="N76" s="96">
        <v>0</v>
      </c>
      <c r="O76" s="22">
        <f>SUM(C76:N76)</f>
        <v>0</v>
      </c>
      <c r="P76" s="52"/>
      <c r="Q76" s="83"/>
      <c r="R76" s="83"/>
      <c r="S76" s="83"/>
      <c r="T76" s="83"/>
      <c r="U76" s="83"/>
      <c r="V76" s="83"/>
      <c r="W76" s="83"/>
      <c r="X76" s="83"/>
      <c r="Y76" s="83"/>
      <c r="Z76" s="83"/>
    </row>
    <row r="77" spans="1:26" ht="14.25" x14ac:dyDescent="0.2">
      <c r="B77" s="35" t="s">
        <v>27</v>
      </c>
      <c r="C77" s="96">
        <v>0</v>
      </c>
      <c r="D77" s="96">
        <v>0</v>
      </c>
      <c r="E77" s="96">
        <v>0</v>
      </c>
      <c r="F77" s="96">
        <v>0</v>
      </c>
      <c r="G77" s="96">
        <v>0</v>
      </c>
      <c r="H77" s="96">
        <v>0</v>
      </c>
      <c r="I77" s="96">
        <v>0</v>
      </c>
      <c r="J77" s="96">
        <v>0</v>
      </c>
      <c r="K77" s="96">
        <v>0</v>
      </c>
      <c r="L77" s="96">
        <v>0</v>
      </c>
      <c r="M77" s="96">
        <v>0</v>
      </c>
      <c r="N77" s="96">
        <v>0</v>
      </c>
      <c r="O77" s="26">
        <f>SUM(C77:N77)</f>
        <v>0</v>
      </c>
      <c r="P77" s="52"/>
      <c r="Q77" s="83"/>
      <c r="R77" s="83"/>
      <c r="S77" s="83"/>
      <c r="T77" s="83"/>
      <c r="U77" s="83"/>
      <c r="V77" s="83"/>
      <c r="W77" s="83"/>
      <c r="X77" s="83"/>
      <c r="Y77" s="83"/>
      <c r="Z77" s="83"/>
    </row>
    <row r="78" spans="1:26" ht="14.25" x14ac:dyDescent="0.2">
      <c r="B78" s="35" t="s">
        <v>28</v>
      </c>
      <c r="C78" s="96">
        <v>0</v>
      </c>
      <c r="D78" s="96">
        <v>0</v>
      </c>
      <c r="E78" s="96">
        <v>0</v>
      </c>
      <c r="F78" s="96">
        <v>0</v>
      </c>
      <c r="G78" s="96">
        <v>0</v>
      </c>
      <c r="H78" s="96">
        <v>0</v>
      </c>
      <c r="I78" s="96">
        <v>0</v>
      </c>
      <c r="J78" s="96"/>
      <c r="K78" s="96"/>
      <c r="L78" s="96"/>
      <c r="M78" s="96"/>
      <c r="N78" s="96"/>
      <c r="O78" s="26"/>
      <c r="P78" s="52"/>
      <c r="Q78" s="83"/>
      <c r="R78" s="83"/>
      <c r="S78" s="83"/>
      <c r="T78" s="83"/>
      <c r="U78" s="83"/>
      <c r="V78" s="83"/>
      <c r="W78" s="83"/>
      <c r="X78" s="83"/>
      <c r="Y78" s="83"/>
      <c r="Z78" s="83"/>
    </row>
    <row r="79" spans="1:26" x14ac:dyDescent="0.25">
      <c r="B79" s="34" t="s">
        <v>47</v>
      </c>
      <c r="C79" s="100">
        <f t="shared" ref="C79:O79" si="14">SUM(C80:C82)</f>
        <v>0</v>
      </c>
      <c r="D79" s="100">
        <f t="shared" si="14"/>
        <v>0</v>
      </c>
      <c r="E79" s="29">
        <f t="shared" si="14"/>
        <v>0</v>
      </c>
      <c r="F79" s="29">
        <f t="shared" si="14"/>
        <v>0</v>
      </c>
      <c r="G79" s="29">
        <f t="shared" si="14"/>
        <v>0</v>
      </c>
      <c r="H79" s="29">
        <f t="shared" si="14"/>
        <v>0</v>
      </c>
      <c r="I79" s="29">
        <f t="shared" si="14"/>
        <v>0</v>
      </c>
      <c r="J79" s="29">
        <f t="shared" si="14"/>
        <v>0</v>
      </c>
      <c r="K79" s="29">
        <f t="shared" si="14"/>
        <v>0</v>
      </c>
      <c r="L79" s="29">
        <f t="shared" si="14"/>
        <v>0</v>
      </c>
      <c r="M79" s="29">
        <f t="shared" si="14"/>
        <v>0</v>
      </c>
      <c r="N79" s="29">
        <f t="shared" si="14"/>
        <v>0</v>
      </c>
      <c r="O79" s="29">
        <f t="shared" si="14"/>
        <v>0</v>
      </c>
      <c r="P79" s="52"/>
      <c r="Q79" s="83"/>
      <c r="R79" s="83"/>
      <c r="S79" s="83"/>
      <c r="T79" s="83"/>
      <c r="U79" s="83"/>
      <c r="V79" s="83"/>
      <c r="W79" s="83"/>
      <c r="X79" s="83"/>
      <c r="Y79" s="83"/>
      <c r="Z79" s="83"/>
    </row>
    <row r="80" spans="1:26" x14ac:dyDescent="0.25">
      <c r="B80" s="35" t="s">
        <v>25</v>
      </c>
      <c r="C80" s="96">
        <v>0</v>
      </c>
      <c r="D80" s="96">
        <v>0</v>
      </c>
      <c r="E80" s="96">
        <v>0</v>
      </c>
      <c r="F80" s="96">
        <v>0</v>
      </c>
      <c r="G80" s="96">
        <v>0</v>
      </c>
      <c r="H80" s="96">
        <v>0</v>
      </c>
      <c r="I80" s="96">
        <v>0</v>
      </c>
      <c r="J80" s="96">
        <v>0</v>
      </c>
      <c r="K80" s="96">
        <v>0</v>
      </c>
      <c r="L80" s="96">
        <v>0</v>
      </c>
      <c r="M80" s="96">
        <v>0</v>
      </c>
      <c r="N80" s="96">
        <v>0</v>
      </c>
      <c r="O80" s="22">
        <f>SUM(C80:N80)</f>
        <v>0</v>
      </c>
      <c r="P80" s="52"/>
      <c r="Q80" s="83"/>
      <c r="R80" s="83"/>
      <c r="S80" s="83"/>
      <c r="T80" s="83"/>
      <c r="U80" s="83"/>
      <c r="V80" s="83"/>
      <c r="W80" s="83"/>
      <c r="X80" s="83"/>
      <c r="Y80" s="83"/>
      <c r="Z80" s="83"/>
    </row>
    <row r="81" spans="1:26" x14ac:dyDescent="0.25">
      <c r="B81" s="35" t="s">
        <v>27</v>
      </c>
      <c r="C81" s="96">
        <v>0</v>
      </c>
      <c r="D81" s="96">
        <v>0</v>
      </c>
      <c r="E81" s="96">
        <v>0</v>
      </c>
      <c r="F81" s="96">
        <v>0</v>
      </c>
      <c r="G81" s="96">
        <v>0</v>
      </c>
      <c r="H81" s="96">
        <v>0</v>
      </c>
      <c r="I81" s="96">
        <v>0</v>
      </c>
      <c r="J81" s="96">
        <v>0</v>
      </c>
      <c r="K81" s="96">
        <v>0</v>
      </c>
      <c r="L81" s="96">
        <v>0</v>
      </c>
      <c r="M81" s="96">
        <v>0</v>
      </c>
      <c r="N81" s="96">
        <v>0</v>
      </c>
      <c r="O81" s="22">
        <f>SUM(C81:N81)</f>
        <v>0</v>
      </c>
      <c r="P81" s="52"/>
      <c r="Q81" s="83"/>
      <c r="R81" s="83"/>
      <c r="S81" s="83"/>
      <c r="T81" s="83"/>
      <c r="U81" s="83"/>
      <c r="V81" s="83"/>
      <c r="W81" s="83"/>
      <c r="X81" s="83"/>
      <c r="Y81" s="83"/>
      <c r="Z81" s="83"/>
    </row>
    <row r="82" spans="1:26" ht="14.25" x14ac:dyDescent="0.2">
      <c r="B82" s="35" t="s">
        <v>28</v>
      </c>
      <c r="C82" s="96">
        <v>0</v>
      </c>
      <c r="D82" s="96">
        <v>0</v>
      </c>
      <c r="E82" s="96">
        <v>0</v>
      </c>
      <c r="F82" s="96">
        <v>0</v>
      </c>
      <c r="G82" s="96">
        <v>0</v>
      </c>
      <c r="H82" s="96">
        <v>0</v>
      </c>
      <c r="I82" s="96">
        <v>0</v>
      </c>
      <c r="J82" s="96">
        <v>0</v>
      </c>
      <c r="K82" s="96">
        <v>0</v>
      </c>
      <c r="L82" s="96">
        <v>0</v>
      </c>
      <c r="M82" s="96">
        <v>0</v>
      </c>
      <c r="N82" s="96">
        <v>0</v>
      </c>
      <c r="O82" s="26">
        <f>SUM(C82:N82)</f>
        <v>0</v>
      </c>
      <c r="P82" s="52"/>
      <c r="Q82" s="83"/>
      <c r="R82" s="83"/>
      <c r="S82" s="83"/>
      <c r="T82" s="83"/>
      <c r="U82" s="83"/>
      <c r="V82" s="83"/>
      <c r="W82" s="83"/>
      <c r="X82" s="83"/>
      <c r="Y82" s="83"/>
      <c r="Z82" s="83"/>
    </row>
    <row r="83" spans="1:26" x14ac:dyDescent="0.25">
      <c r="B83" s="48"/>
      <c r="C83" s="96"/>
      <c r="D83" s="96"/>
      <c r="E83" s="96"/>
      <c r="F83" s="96"/>
      <c r="G83" s="96"/>
      <c r="H83" s="96"/>
      <c r="I83" s="96"/>
      <c r="J83" s="96"/>
      <c r="K83" s="96"/>
      <c r="L83" s="96"/>
      <c r="M83" s="96"/>
      <c r="N83" s="96"/>
      <c r="O83" s="38"/>
      <c r="P83" s="52"/>
      <c r="Q83" s="83"/>
      <c r="R83" s="83"/>
      <c r="S83" s="83"/>
      <c r="T83" s="83"/>
      <c r="U83" s="83"/>
      <c r="V83" s="83"/>
      <c r="W83" s="83"/>
      <c r="X83" s="83"/>
      <c r="Y83" s="83"/>
      <c r="Z83" s="83"/>
    </row>
    <row r="84" spans="1:26" x14ac:dyDescent="0.25">
      <c r="B84" s="34" t="s">
        <v>48</v>
      </c>
      <c r="C84" s="100">
        <f t="shared" ref="C84:O84" si="15">SUM(C85:C87)</f>
        <v>0</v>
      </c>
      <c r="D84" s="100">
        <f t="shared" si="15"/>
        <v>0</v>
      </c>
      <c r="E84" s="29">
        <f t="shared" si="15"/>
        <v>0</v>
      </c>
      <c r="F84" s="29">
        <f t="shared" si="15"/>
        <v>0</v>
      </c>
      <c r="G84" s="29">
        <f t="shared" si="15"/>
        <v>0</v>
      </c>
      <c r="H84" s="29">
        <f t="shared" si="15"/>
        <v>0</v>
      </c>
      <c r="I84" s="29">
        <f t="shared" si="15"/>
        <v>0</v>
      </c>
      <c r="J84" s="29">
        <f t="shared" si="15"/>
        <v>0</v>
      </c>
      <c r="K84" s="29">
        <f t="shared" si="15"/>
        <v>0</v>
      </c>
      <c r="L84" s="29">
        <f t="shared" si="15"/>
        <v>0</v>
      </c>
      <c r="M84" s="29">
        <f t="shared" si="15"/>
        <v>0</v>
      </c>
      <c r="N84" s="29">
        <f t="shared" si="15"/>
        <v>0</v>
      </c>
      <c r="O84" s="29">
        <f t="shared" si="15"/>
        <v>0</v>
      </c>
      <c r="P84" s="52"/>
      <c r="Q84" s="83"/>
      <c r="R84" s="83"/>
      <c r="S84" s="83"/>
      <c r="T84" s="83"/>
      <c r="U84" s="83"/>
      <c r="V84" s="83"/>
      <c r="W84" s="83"/>
      <c r="X84" s="83"/>
      <c r="Y84" s="83"/>
      <c r="Z84" s="83"/>
    </row>
    <row r="85" spans="1:26" ht="14.25" x14ac:dyDescent="0.2">
      <c r="B85" s="35" t="s">
        <v>25</v>
      </c>
      <c r="C85" s="96">
        <v>0</v>
      </c>
      <c r="D85" s="96">
        <v>0</v>
      </c>
      <c r="E85" s="96">
        <v>0</v>
      </c>
      <c r="F85" s="96">
        <v>0</v>
      </c>
      <c r="G85" s="96">
        <v>0</v>
      </c>
      <c r="H85" s="96">
        <v>0</v>
      </c>
      <c r="I85" s="96">
        <v>0</v>
      </c>
      <c r="J85" s="96">
        <v>0</v>
      </c>
      <c r="K85" s="96">
        <v>0</v>
      </c>
      <c r="L85" s="96">
        <v>0</v>
      </c>
      <c r="M85" s="96">
        <v>0</v>
      </c>
      <c r="N85" s="96">
        <v>0</v>
      </c>
      <c r="O85" s="26">
        <f>SUM(C85:N85)</f>
        <v>0</v>
      </c>
      <c r="P85" s="52"/>
      <c r="Q85" s="83"/>
      <c r="R85" s="83"/>
      <c r="S85" s="83"/>
      <c r="T85" s="83"/>
      <c r="U85" s="83"/>
      <c r="V85" s="83"/>
      <c r="W85" s="83"/>
      <c r="X85" s="83"/>
      <c r="Y85" s="83"/>
      <c r="Z85" s="83"/>
    </row>
    <row r="86" spans="1:26" ht="14.25" x14ac:dyDescent="0.2">
      <c r="B86" s="35" t="s">
        <v>27</v>
      </c>
      <c r="C86" s="96">
        <v>0</v>
      </c>
      <c r="D86" s="96">
        <v>0</v>
      </c>
      <c r="E86" s="96">
        <v>0</v>
      </c>
      <c r="F86" s="96">
        <v>0</v>
      </c>
      <c r="G86" s="96">
        <v>0</v>
      </c>
      <c r="H86" s="96">
        <v>0</v>
      </c>
      <c r="I86" s="96">
        <v>0</v>
      </c>
      <c r="J86" s="96">
        <v>0</v>
      </c>
      <c r="K86" s="96">
        <v>0</v>
      </c>
      <c r="L86" s="96">
        <v>0</v>
      </c>
      <c r="M86" s="96">
        <v>0</v>
      </c>
      <c r="N86" s="96">
        <v>0</v>
      </c>
      <c r="O86" s="26">
        <f>SUM(C86:N86)</f>
        <v>0</v>
      </c>
      <c r="P86" s="52"/>
      <c r="Q86" s="83"/>
      <c r="R86" s="83"/>
      <c r="S86" s="83"/>
      <c r="T86" s="83"/>
      <c r="U86" s="83"/>
      <c r="V86" s="83"/>
      <c r="W86" s="83"/>
      <c r="X86" s="83"/>
      <c r="Y86" s="83"/>
      <c r="Z86" s="83"/>
    </row>
    <row r="87" spans="1:26" ht="14.25" x14ac:dyDescent="0.2">
      <c r="B87" s="35" t="s">
        <v>28</v>
      </c>
      <c r="C87" s="96">
        <v>0</v>
      </c>
      <c r="D87" s="96">
        <v>0</v>
      </c>
      <c r="E87" s="96">
        <v>0</v>
      </c>
      <c r="F87" s="96">
        <v>0</v>
      </c>
      <c r="G87" s="96">
        <v>0</v>
      </c>
      <c r="H87" s="96">
        <v>0</v>
      </c>
      <c r="I87" s="96">
        <v>0</v>
      </c>
      <c r="J87" s="96">
        <v>0</v>
      </c>
      <c r="K87" s="96">
        <v>0</v>
      </c>
      <c r="L87" s="96">
        <v>0</v>
      </c>
      <c r="M87" s="96">
        <v>0</v>
      </c>
      <c r="N87" s="96">
        <v>0</v>
      </c>
      <c r="O87" s="26">
        <f>SUM(C87:N87)</f>
        <v>0</v>
      </c>
      <c r="P87" s="52"/>
      <c r="Q87" s="83"/>
      <c r="R87" s="83"/>
      <c r="S87" s="83"/>
      <c r="T87" s="83"/>
      <c r="U87" s="83"/>
      <c r="V87" s="83"/>
      <c r="W87" s="83"/>
      <c r="X87" s="83"/>
      <c r="Y87" s="83"/>
      <c r="Z87" s="83"/>
    </row>
    <row r="88" spans="1:26" x14ac:dyDescent="0.25">
      <c r="B88" s="48"/>
      <c r="C88" s="96"/>
      <c r="D88" s="96"/>
      <c r="E88" s="96"/>
      <c r="F88" s="96"/>
      <c r="G88" s="96"/>
      <c r="H88" s="96"/>
      <c r="I88" s="96"/>
      <c r="J88" s="96"/>
      <c r="K88" s="96"/>
      <c r="L88" s="96"/>
      <c r="M88" s="96"/>
      <c r="N88" s="96"/>
      <c r="O88" s="38"/>
      <c r="P88" s="52"/>
      <c r="Q88" s="83"/>
      <c r="R88" s="83"/>
      <c r="S88" s="83"/>
      <c r="T88" s="83"/>
      <c r="U88" s="83"/>
      <c r="V88" s="83"/>
      <c r="W88" s="83"/>
      <c r="X88" s="83"/>
      <c r="Y88" s="83"/>
      <c r="Z88" s="83"/>
    </row>
    <row r="89" spans="1:26" s="89" customFormat="1" x14ac:dyDescent="0.25">
      <c r="A89" s="23"/>
      <c r="B89" s="34" t="s">
        <v>49</v>
      </c>
      <c r="C89" s="100">
        <f t="shared" ref="C89:N89" si="16">SUM(C90:C92)</f>
        <v>4779.130987150993</v>
      </c>
      <c r="D89" s="100">
        <f t="shared" si="16"/>
        <v>4804.0057790827359</v>
      </c>
      <c r="E89" s="29">
        <f t="shared" si="16"/>
        <v>4837.5655720800223</v>
      </c>
      <c r="F89" s="29">
        <f t="shared" si="16"/>
        <v>4854.2015013433993</v>
      </c>
      <c r="G89" s="29">
        <f t="shared" si="16"/>
        <v>4886.3256407569697</v>
      </c>
      <c r="H89" s="29">
        <f t="shared" si="16"/>
        <v>4933.5675001929012</v>
      </c>
      <c r="I89" s="29">
        <f t="shared" si="16"/>
        <v>4974.2400576677719</v>
      </c>
      <c r="J89" s="29">
        <f t="shared" si="16"/>
        <v>5055.331937163699</v>
      </c>
      <c r="K89" s="29">
        <f t="shared" si="16"/>
        <v>0</v>
      </c>
      <c r="L89" s="29">
        <f t="shared" si="16"/>
        <v>0</v>
      </c>
      <c r="M89" s="29">
        <f t="shared" si="16"/>
        <v>0</v>
      </c>
      <c r="N89" s="29">
        <f t="shared" si="16"/>
        <v>0</v>
      </c>
      <c r="O89" s="29"/>
      <c r="P89" s="52"/>
      <c r="Q89" s="83"/>
      <c r="R89" s="83"/>
      <c r="S89" s="83"/>
      <c r="T89" s="83"/>
      <c r="U89" s="83"/>
      <c r="V89" s="83"/>
      <c r="W89" s="83"/>
      <c r="X89" s="83"/>
      <c r="Y89" s="83"/>
      <c r="Z89" s="83"/>
    </row>
    <row r="90" spans="1:26" s="89" customFormat="1" x14ac:dyDescent="0.25">
      <c r="A90" s="23"/>
      <c r="B90" s="35" t="s">
        <v>25</v>
      </c>
      <c r="C90" s="96">
        <f>+C70-C75-C80-C85</f>
        <v>4638.6377377311583</v>
      </c>
      <c r="D90" s="96">
        <f t="shared" ref="D90:N90" si="17">+D70-D75-D80-D85</f>
        <v>4663.5125296629012</v>
      </c>
      <c r="E90" s="96">
        <f t="shared" si="17"/>
        <v>4697.0723226601885</v>
      </c>
      <c r="F90" s="96">
        <f t="shared" si="17"/>
        <v>4713.7082519235646</v>
      </c>
      <c r="G90" s="96">
        <f t="shared" si="17"/>
        <v>4745.832391337135</v>
      </c>
      <c r="H90" s="96">
        <f t="shared" si="17"/>
        <v>4793.0742507730674</v>
      </c>
      <c r="I90" s="96">
        <f t="shared" si="17"/>
        <v>4833.7468082479381</v>
      </c>
      <c r="J90" s="96">
        <f t="shared" si="17"/>
        <v>4914.8386877438643</v>
      </c>
      <c r="K90" s="96">
        <f>+K70-K75-K80-K85</f>
        <v>0</v>
      </c>
      <c r="L90" s="96">
        <f>+L70-L75-L80-L85</f>
        <v>0</v>
      </c>
      <c r="M90" s="96">
        <f t="shared" si="17"/>
        <v>0</v>
      </c>
      <c r="N90" s="96">
        <f t="shared" si="17"/>
        <v>0</v>
      </c>
      <c r="O90" s="22"/>
      <c r="P90" s="52"/>
      <c r="Q90" s="83"/>
      <c r="R90" s="83"/>
      <c r="S90" s="83"/>
      <c r="T90" s="83"/>
      <c r="U90" s="83"/>
      <c r="V90" s="83"/>
      <c r="W90" s="83"/>
      <c r="X90" s="83"/>
      <c r="Y90" s="83"/>
      <c r="Z90" s="83"/>
    </row>
    <row r="91" spans="1:26" s="89" customFormat="1" x14ac:dyDescent="0.25">
      <c r="A91" s="23"/>
      <c r="B91" s="35" t="s">
        <v>27</v>
      </c>
      <c r="C91" s="96">
        <f>+C71-C77-C81-C86</f>
        <v>140.49324941983423</v>
      </c>
      <c r="D91" s="96">
        <f>+D71-D77-D81-D86</f>
        <v>140.49324941983423</v>
      </c>
      <c r="E91" s="96">
        <f t="shared" ref="E91:N91" si="18">+E71-E77-E81-E86</f>
        <v>140.49324941983423</v>
      </c>
      <c r="F91" s="96">
        <f t="shared" si="18"/>
        <v>140.49324941983423</v>
      </c>
      <c r="G91" s="96">
        <f t="shared" si="18"/>
        <v>140.49324941983423</v>
      </c>
      <c r="H91" s="96">
        <f t="shared" si="18"/>
        <v>140.49324941983423</v>
      </c>
      <c r="I91" s="96">
        <f t="shared" si="18"/>
        <v>140.49324941983423</v>
      </c>
      <c r="J91" s="96">
        <f t="shared" si="18"/>
        <v>140.49324941983423</v>
      </c>
      <c r="K91" s="96">
        <f t="shared" si="18"/>
        <v>0</v>
      </c>
      <c r="L91" s="96">
        <f t="shared" si="18"/>
        <v>0</v>
      </c>
      <c r="M91" s="96">
        <f t="shared" si="18"/>
        <v>0</v>
      </c>
      <c r="N91" s="96">
        <f t="shared" si="18"/>
        <v>0</v>
      </c>
      <c r="O91" s="22"/>
      <c r="P91" s="52"/>
      <c r="Q91" s="83"/>
      <c r="R91" s="83"/>
      <c r="S91" s="83"/>
      <c r="T91" s="83"/>
      <c r="U91" s="83"/>
      <c r="V91" s="83"/>
      <c r="W91" s="83"/>
      <c r="X91" s="83"/>
      <c r="Y91" s="83"/>
      <c r="Z91" s="83"/>
    </row>
    <row r="92" spans="1:26" s="89" customFormat="1" x14ac:dyDescent="0.25">
      <c r="A92" s="23"/>
      <c r="B92" s="35" t="s">
        <v>28</v>
      </c>
      <c r="C92" s="96">
        <f>+C72-C78-C82-C87</f>
        <v>0</v>
      </c>
      <c r="D92" s="96">
        <f t="shared" ref="D92:N92" si="19">+D72-D78-D82-D87</f>
        <v>0</v>
      </c>
      <c r="E92" s="96">
        <f t="shared" si="19"/>
        <v>0</v>
      </c>
      <c r="F92" s="96">
        <f t="shared" si="19"/>
        <v>0</v>
      </c>
      <c r="G92" s="96">
        <f t="shared" si="19"/>
        <v>0</v>
      </c>
      <c r="H92" s="96">
        <f t="shared" si="19"/>
        <v>0</v>
      </c>
      <c r="I92" s="96">
        <f t="shared" si="19"/>
        <v>0</v>
      </c>
      <c r="J92" s="96">
        <f t="shared" si="19"/>
        <v>0</v>
      </c>
      <c r="K92" s="96">
        <f t="shared" si="19"/>
        <v>0</v>
      </c>
      <c r="L92" s="96">
        <f t="shared" si="19"/>
        <v>0</v>
      </c>
      <c r="M92" s="96">
        <f t="shared" si="19"/>
        <v>0</v>
      </c>
      <c r="N92" s="96">
        <f t="shared" si="19"/>
        <v>0</v>
      </c>
      <c r="O92" s="26"/>
      <c r="P92" s="52"/>
      <c r="Q92" s="83"/>
      <c r="R92" s="83"/>
      <c r="S92" s="83"/>
      <c r="T92" s="83"/>
      <c r="U92" s="83"/>
      <c r="V92" s="83"/>
      <c r="W92" s="83"/>
      <c r="X92" s="83"/>
      <c r="Y92" s="83"/>
      <c r="Z92" s="83"/>
    </row>
    <row r="93" spans="1:26" x14ac:dyDescent="0.25">
      <c r="B93" s="35"/>
      <c r="C93" s="96"/>
      <c r="D93" s="96"/>
      <c r="E93" s="96"/>
      <c r="F93" s="96"/>
      <c r="G93" s="96"/>
      <c r="H93" s="96"/>
      <c r="I93" s="96"/>
      <c r="J93" s="96"/>
      <c r="K93" s="96"/>
      <c r="L93" s="96"/>
      <c r="M93" s="96"/>
      <c r="N93" s="96"/>
      <c r="O93" s="38"/>
      <c r="P93" s="52"/>
      <c r="Q93" s="83"/>
      <c r="R93" s="83"/>
      <c r="S93" s="83"/>
      <c r="T93" s="83"/>
      <c r="U93" s="83"/>
      <c r="V93" s="83"/>
      <c r="W93" s="83"/>
      <c r="X93" s="83"/>
      <c r="Y93" s="83"/>
      <c r="Z93" s="83"/>
    </row>
    <row r="94" spans="1:26" x14ac:dyDescent="0.25">
      <c r="B94" s="34" t="s">
        <v>50</v>
      </c>
      <c r="C94" s="100">
        <f>SUM(C95:C97)</f>
        <v>-129.96118076119211</v>
      </c>
      <c r="D94" s="100">
        <f>SUM(D95:D97)</f>
        <v>-7.381737289246125</v>
      </c>
      <c r="E94" s="29">
        <f t="shared" ref="E94:O94" si="20">SUM(E95:E97)</f>
        <v>-72.948150585469591</v>
      </c>
      <c r="F94" s="29">
        <f t="shared" si="20"/>
        <v>-259.17950781539867</v>
      </c>
      <c r="G94" s="29">
        <f t="shared" si="20"/>
        <v>-65.785775091756534</v>
      </c>
      <c r="H94" s="29">
        <f t="shared" si="20"/>
        <v>-101.24822326636634</v>
      </c>
      <c r="I94" s="29">
        <f t="shared" si="20"/>
        <v>-27.009502171727789</v>
      </c>
      <c r="J94" s="29">
        <f t="shared" si="20"/>
        <v>-3.6245189784503822</v>
      </c>
      <c r="K94" s="29">
        <f t="shared" si="20"/>
        <v>0</v>
      </c>
      <c r="L94" s="29">
        <f t="shared" si="20"/>
        <v>0</v>
      </c>
      <c r="M94" s="29">
        <f t="shared" si="20"/>
        <v>0</v>
      </c>
      <c r="N94" s="29">
        <f t="shared" si="20"/>
        <v>0</v>
      </c>
      <c r="O94" s="29">
        <f t="shared" si="20"/>
        <v>-667.13859595960753</v>
      </c>
      <c r="P94" s="52"/>
      <c r="Q94" s="83"/>
      <c r="R94" s="83"/>
      <c r="S94" s="83"/>
      <c r="T94" s="83"/>
      <c r="U94" s="83"/>
      <c r="V94" s="83"/>
      <c r="W94" s="83"/>
      <c r="X94" s="83"/>
      <c r="Y94" s="83"/>
      <c r="Z94" s="83"/>
    </row>
    <row r="95" spans="1:26" x14ac:dyDescent="0.25">
      <c r="B95" s="35" t="s">
        <v>25</v>
      </c>
      <c r="C95" s="96">
        <f>C28-C34-C40-C50-C55-C60-C65</f>
        <v>-129.96118076119211</v>
      </c>
      <c r="D95" s="96">
        <f>D28-D34-D40-D50-D55-D60-D65</f>
        <v>-7.4805966721501207</v>
      </c>
      <c r="E95" s="96">
        <f t="shared" ref="E95:N95" si="21">E28-E34-E40-E50-E55-E60-E65</f>
        <v>-72.948150585469591</v>
      </c>
      <c r="F95" s="96">
        <f t="shared" si="21"/>
        <v>-259.17950781539867</v>
      </c>
      <c r="G95" s="96">
        <f t="shared" si="21"/>
        <v>-65.785775091756534</v>
      </c>
      <c r="H95" s="96">
        <f t="shared" si="21"/>
        <v>-101.24822326636634</v>
      </c>
      <c r="I95" s="96">
        <f t="shared" si="21"/>
        <v>-27.009502171727789</v>
      </c>
      <c r="J95" s="96">
        <f t="shared" si="21"/>
        <v>-3.6212159590123818</v>
      </c>
      <c r="K95" s="96">
        <f t="shared" si="21"/>
        <v>0</v>
      </c>
      <c r="L95" s="96">
        <f t="shared" si="21"/>
        <v>0</v>
      </c>
      <c r="M95" s="96">
        <f t="shared" si="21"/>
        <v>0</v>
      </c>
      <c r="N95" s="96">
        <f t="shared" si="21"/>
        <v>0</v>
      </c>
      <c r="O95" s="22">
        <f>SUM(C95:N95)</f>
        <v>-667.23415232307354</v>
      </c>
      <c r="P95" s="47"/>
      <c r="Q95" s="83"/>
      <c r="R95" s="83"/>
      <c r="S95" s="83"/>
      <c r="T95" s="83"/>
      <c r="U95" s="83"/>
      <c r="V95" s="83"/>
      <c r="W95" s="83"/>
      <c r="X95" s="83"/>
      <c r="Y95" s="83"/>
      <c r="Z95" s="83"/>
    </row>
    <row r="96" spans="1:26" ht="17.25" customHeight="1" x14ac:dyDescent="0.25">
      <c r="B96" s="35" t="s">
        <v>27</v>
      </c>
      <c r="C96" s="96">
        <f>C30-C36-C41-C51-C56-C61-C66</f>
        <v>0</v>
      </c>
      <c r="D96" s="96">
        <f t="shared" ref="D96:N96" si="22">D30-D36-D41-D51-D56-D61-D66</f>
        <v>0</v>
      </c>
      <c r="E96" s="96">
        <f t="shared" si="22"/>
        <v>0</v>
      </c>
      <c r="F96" s="96">
        <f t="shared" si="22"/>
        <v>0</v>
      </c>
      <c r="G96" s="96">
        <f t="shared" si="22"/>
        <v>0</v>
      </c>
      <c r="H96" s="96">
        <f t="shared" si="22"/>
        <v>0</v>
      </c>
      <c r="I96" s="96">
        <f t="shared" si="22"/>
        <v>0</v>
      </c>
      <c r="J96" s="96">
        <f t="shared" si="22"/>
        <v>0</v>
      </c>
      <c r="K96" s="96">
        <f t="shared" si="22"/>
        <v>0</v>
      </c>
      <c r="L96" s="96">
        <f t="shared" si="22"/>
        <v>0</v>
      </c>
      <c r="M96" s="96">
        <f t="shared" si="22"/>
        <v>0</v>
      </c>
      <c r="N96" s="96">
        <f t="shared" si="22"/>
        <v>0</v>
      </c>
      <c r="O96" s="22">
        <f>SUM(C96:N96)</f>
        <v>0</v>
      </c>
      <c r="P96" s="52"/>
      <c r="Q96" s="83"/>
      <c r="R96" s="83"/>
      <c r="S96" s="83"/>
      <c r="T96" s="83"/>
      <c r="U96" s="83"/>
      <c r="V96" s="83"/>
      <c r="W96" s="83"/>
      <c r="X96" s="83"/>
      <c r="Y96" s="83"/>
      <c r="Z96" s="83"/>
    </row>
    <row r="97" spans="1:27" ht="17.25" customHeight="1" x14ac:dyDescent="0.25">
      <c r="B97" s="35" t="s">
        <v>28</v>
      </c>
      <c r="C97" s="96">
        <f>C31-C37-C41-C52-C57-C62-C67</f>
        <v>0</v>
      </c>
      <c r="D97" s="96">
        <f t="shared" ref="D97:N97" si="23">D31-D37-D41-D52-D57-D62-D67</f>
        <v>9.8859382903995652E-2</v>
      </c>
      <c r="E97" s="96">
        <f t="shared" si="23"/>
        <v>0</v>
      </c>
      <c r="F97" s="96">
        <f t="shared" si="23"/>
        <v>0</v>
      </c>
      <c r="G97" s="96">
        <f t="shared" si="23"/>
        <v>0</v>
      </c>
      <c r="H97" s="96">
        <f t="shared" si="23"/>
        <v>0</v>
      </c>
      <c r="I97" s="96">
        <f t="shared" si="23"/>
        <v>0</v>
      </c>
      <c r="J97" s="96">
        <f t="shared" si="23"/>
        <v>-3.3030194380003763E-3</v>
      </c>
      <c r="K97" s="96">
        <f t="shared" si="23"/>
        <v>0</v>
      </c>
      <c r="L97" s="96">
        <f t="shared" si="23"/>
        <v>0</v>
      </c>
      <c r="M97" s="96">
        <f t="shared" si="23"/>
        <v>0</v>
      </c>
      <c r="N97" s="96">
        <f t="shared" si="23"/>
        <v>0</v>
      </c>
      <c r="O97" s="22">
        <f>SUM(C97:N97)</f>
        <v>9.5556363465995275E-2</v>
      </c>
      <c r="P97" s="52"/>
      <c r="Q97" s="83"/>
      <c r="R97" s="83"/>
      <c r="S97" s="83"/>
      <c r="T97" s="83"/>
      <c r="U97" s="83"/>
      <c r="V97" s="83"/>
      <c r="W97" s="83"/>
      <c r="X97" s="83"/>
      <c r="Y97" s="83"/>
      <c r="Z97" s="83"/>
    </row>
    <row r="98" spans="1:27" x14ac:dyDescent="0.25">
      <c r="B98" s="49"/>
      <c r="C98" s="96"/>
      <c r="D98" s="96"/>
      <c r="E98" s="96"/>
      <c r="F98" s="96"/>
      <c r="G98" s="96"/>
      <c r="H98" s="96"/>
      <c r="I98" s="96"/>
      <c r="J98" s="96"/>
      <c r="K98" s="96"/>
      <c r="L98" s="96"/>
      <c r="M98" s="96"/>
      <c r="N98" s="96"/>
      <c r="O98" s="38"/>
      <c r="P98" s="52"/>
      <c r="Q98" s="83"/>
      <c r="R98" s="83"/>
      <c r="S98" s="83"/>
      <c r="T98" s="83"/>
      <c r="U98" s="83"/>
      <c r="V98" s="83"/>
      <c r="W98" s="83"/>
      <c r="X98" s="83"/>
      <c r="Y98" s="83"/>
      <c r="Z98" s="83"/>
    </row>
    <row r="99" spans="1:27" s="89" customFormat="1" x14ac:dyDescent="0.25">
      <c r="A99" s="23"/>
      <c r="B99" s="34" t="s">
        <v>51</v>
      </c>
      <c r="C99" s="100">
        <f>SUM(C100:C102)</f>
        <v>4893.8831523027347</v>
      </c>
      <c r="D99" s="100">
        <f t="shared" ref="D99:N99" si="24">SUM(D100:D102)</f>
        <v>4837.5655720800223</v>
      </c>
      <c r="E99" s="29">
        <f t="shared" si="24"/>
        <v>4854.2015013433993</v>
      </c>
      <c r="F99" s="29">
        <f t="shared" si="24"/>
        <v>4886.3256407569697</v>
      </c>
      <c r="G99" s="29">
        <f t="shared" si="24"/>
        <v>4933.5675001929012</v>
      </c>
      <c r="H99" s="29">
        <f t="shared" si="24"/>
        <v>4974.2400576677719</v>
      </c>
      <c r="I99" s="29">
        <f t="shared" si="24"/>
        <v>5055.331937163699</v>
      </c>
      <c r="J99" s="29">
        <f t="shared" si="24"/>
        <v>5095.7368080718879</v>
      </c>
      <c r="K99" s="29">
        <f t="shared" si="24"/>
        <v>0</v>
      </c>
      <c r="L99" s="29">
        <f t="shared" si="24"/>
        <v>0</v>
      </c>
      <c r="M99" s="29">
        <f t="shared" si="24"/>
        <v>0</v>
      </c>
      <c r="N99" s="29">
        <f t="shared" si="24"/>
        <v>0</v>
      </c>
      <c r="O99" s="29"/>
      <c r="P99" s="52"/>
      <c r="Q99" s="83"/>
      <c r="R99" s="83"/>
      <c r="S99" s="83"/>
      <c r="T99" s="83"/>
      <c r="U99" s="83"/>
      <c r="V99" s="83"/>
      <c r="W99" s="83"/>
      <c r="X99" s="83"/>
      <c r="Y99" s="83"/>
      <c r="Z99" s="83"/>
    </row>
    <row r="100" spans="1:27" s="89" customFormat="1" x14ac:dyDescent="0.25">
      <c r="A100" s="23"/>
      <c r="B100" s="35" t="s">
        <v>25</v>
      </c>
      <c r="C100" s="96">
        <f>+C90+C65</f>
        <v>4753.389902882901</v>
      </c>
      <c r="D100" s="96">
        <f t="shared" ref="D100:J100" si="25">+D90+D65</f>
        <v>4697.0723226601885</v>
      </c>
      <c r="E100" s="96">
        <f t="shared" si="25"/>
        <v>4713.7082519235646</v>
      </c>
      <c r="F100" s="96">
        <f t="shared" si="25"/>
        <v>4745.832391337135</v>
      </c>
      <c r="G100" s="96">
        <f t="shared" si="25"/>
        <v>4793.0742507730674</v>
      </c>
      <c r="H100" s="96">
        <f t="shared" si="25"/>
        <v>4833.7468082479381</v>
      </c>
      <c r="I100" s="96">
        <f t="shared" si="25"/>
        <v>4914.8386877438643</v>
      </c>
      <c r="J100" s="96">
        <f t="shared" si="25"/>
        <v>4955.2435586520542</v>
      </c>
      <c r="K100" s="96">
        <f>+K90+K65</f>
        <v>0</v>
      </c>
      <c r="L100" s="96">
        <f>+L90+L65</f>
        <v>0</v>
      </c>
      <c r="M100" s="96">
        <f t="shared" ref="L100:N101" si="26">+M90+M65</f>
        <v>0</v>
      </c>
      <c r="N100" s="96">
        <f t="shared" si="26"/>
        <v>0</v>
      </c>
      <c r="O100" s="22"/>
      <c r="P100" s="47"/>
      <c r="Q100" s="83"/>
      <c r="R100" s="83"/>
      <c r="S100" s="83"/>
      <c r="T100" s="83"/>
      <c r="U100" s="83"/>
      <c r="V100" s="83"/>
      <c r="W100" s="83"/>
      <c r="X100" s="83"/>
      <c r="Y100" s="83"/>
      <c r="Z100" s="83"/>
    </row>
    <row r="101" spans="1:27" s="89" customFormat="1" x14ac:dyDescent="0.25">
      <c r="A101" s="23"/>
      <c r="B101" s="35" t="s">
        <v>27</v>
      </c>
      <c r="C101" s="96">
        <f t="shared" ref="C101:K102" si="27">+C91+C66</f>
        <v>140.49324941983423</v>
      </c>
      <c r="D101" s="96">
        <f t="shared" si="27"/>
        <v>140.49324941983423</v>
      </c>
      <c r="E101" s="96">
        <f t="shared" si="27"/>
        <v>140.49324941983423</v>
      </c>
      <c r="F101" s="96">
        <f t="shared" si="27"/>
        <v>140.49324941983423</v>
      </c>
      <c r="G101" s="96">
        <f t="shared" si="27"/>
        <v>140.49324941983423</v>
      </c>
      <c r="H101" s="96">
        <f t="shared" si="27"/>
        <v>140.49324941983423</v>
      </c>
      <c r="I101" s="96">
        <f t="shared" si="27"/>
        <v>140.49324941983423</v>
      </c>
      <c r="J101" s="96">
        <f t="shared" si="27"/>
        <v>140.49324941983423</v>
      </c>
      <c r="K101" s="96">
        <f t="shared" si="27"/>
        <v>0</v>
      </c>
      <c r="L101" s="96">
        <f t="shared" si="26"/>
        <v>0</v>
      </c>
      <c r="M101" s="96">
        <f t="shared" si="26"/>
        <v>0</v>
      </c>
      <c r="N101" s="96">
        <f>+N91+N66</f>
        <v>0</v>
      </c>
      <c r="O101" s="22"/>
      <c r="P101" s="52"/>
      <c r="Q101" s="83"/>
      <c r="R101" s="83"/>
      <c r="S101" s="83"/>
      <c r="T101" s="83"/>
      <c r="U101" s="83"/>
      <c r="V101" s="83"/>
      <c r="W101" s="83"/>
      <c r="X101" s="83"/>
      <c r="Y101" s="83"/>
      <c r="Z101" s="83"/>
    </row>
    <row r="102" spans="1:27" s="89" customFormat="1" x14ac:dyDescent="0.25">
      <c r="A102" s="23"/>
      <c r="B102" s="35" t="s">
        <v>28</v>
      </c>
      <c r="C102" s="96">
        <f t="shared" si="27"/>
        <v>0</v>
      </c>
      <c r="D102" s="96">
        <f t="shared" si="27"/>
        <v>0</v>
      </c>
      <c r="E102" s="96">
        <f t="shared" si="27"/>
        <v>0</v>
      </c>
      <c r="F102" s="96">
        <f t="shared" si="27"/>
        <v>0</v>
      </c>
      <c r="G102" s="96">
        <f t="shared" si="27"/>
        <v>0</v>
      </c>
      <c r="H102" s="96">
        <f t="shared" si="27"/>
        <v>0</v>
      </c>
      <c r="I102" s="96">
        <f t="shared" si="27"/>
        <v>0</v>
      </c>
      <c r="J102" s="96">
        <f t="shared" si="27"/>
        <v>0</v>
      </c>
      <c r="K102" s="96">
        <f t="shared" si="27"/>
        <v>0</v>
      </c>
      <c r="L102" s="96">
        <f>+L92+L67</f>
        <v>0</v>
      </c>
      <c r="M102" s="96">
        <f>+M92+M67</f>
        <v>0</v>
      </c>
      <c r="N102" s="96">
        <f>+N92+N67</f>
        <v>0</v>
      </c>
      <c r="O102" s="26"/>
      <c r="P102" s="52"/>
      <c r="Q102" s="83"/>
      <c r="R102" s="83"/>
      <c r="S102" s="83"/>
      <c r="T102" s="83"/>
      <c r="U102" s="83"/>
      <c r="V102" s="83"/>
      <c r="W102" s="83"/>
      <c r="X102" s="83"/>
      <c r="Y102" s="83"/>
      <c r="Z102" s="83"/>
    </row>
    <row r="103" spans="1:27" x14ac:dyDescent="0.25">
      <c r="B103" s="105"/>
      <c r="C103" s="6"/>
      <c r="D103" s="6"/>
      <c r="E103" s="6"/>
      <c r="F103" s="6"/>
      <c r="G103" s="6"/>
      <c r="H103" s="6"/>
      <c r="I103" s="6"/>
      <c r="J103" s="6"/>
      <c r="K103" s="6"/>
      <c r="L103" s="6"/>
      <c r="M103" s="6"/>
      <c r="N103" s="6"/>
      <c r="P103" s="52"/>
      <c r="Q103" s="83"/>
      <c r="R103" s="83"/>
      <c r="S103" s="83"/>
      <c r="T103" s="83"/>
      <c r="U103" s="83"/>
      <c r="V103" s="83"/>
      <c r="W103" s="83"/>
      <c r="X103" s="83"/>
      <c r="Y103" s="83"/>
      <c r="Z103" s="83"/>
    </row>
    <row r="104" spans="1:27" ht="16.5" thickBot="1" x14ac:dyDescent="0.3">
      <c r="B104" s="150" t="s">
        <v>52</v>
      </c>
      <c r="C104" s="150"/>
      <c r="D104" s="150"/>
      <c r="E104" s="150"/>
      <c r="F104" s="150"/>
      <c r="G104" s="150"/>
      <c r="H104" s="150"/>
      <c r="I104" s="150"/>
      <c r="J104" s="150"/>
      <c r="K104" s="150"/>
      <c r="L104" s="150"/>
      <c r="M104" s="150"/>
      <c r="N104" s="150"/>
      <c r="O104" s="150"/>
      <c r="P104" s="52"/>
      <c r="Q104" s="83"/>
      <c r="R104" s="83"/>
      <c r="S104" s="83"/>
      <c r="T104" s="83"/>
      <c r="U104" s="83"/>
      <c r="V104" s="83"/>
      <c r="W104" s="83"/>
      <c r="X104" s="83"/>
      <c r="Y104" s="83"/>
      <c r="Z104" s="83"/>
    </row>
    <row r="105" spans="1:27" x14ac:dyDescent="0.25">
      <c r="B105" s="31"/>
      <c r="C105" s="32"/>
      <c r="D105" s="32"/>
      <c r="E105" s="32"/>
      <c r="F105" s="32"/>
      <c r="G105" s="32"/>
      <c r="H105" s="32"/>
      <c r="I105" s="32"/>
      <c r="J105" s="32"/>
      <c r="K105" s="32"/>
      <c r="L105" s="32"/>
      <c r="M105" s="32"/>
      <c r="N105" s="32"/>
      <c r="O105" s="32"/>
      <c r="P105" s="52"/>
      <c r="Q105" s="83"/>
      <c r="R105" s="83"/>
      <c r="S105" s="83"/>
      <c r="T105" s="83"/>
      <c r="U105" s="83"/>
      <c r="V105" s="83"/>
      <c r="W105" s="83"/>
      <c r="X105" s="83"/>
      <c r="Y105" s="83"/>
      <c r="Z105" s="83"/>
    </row>
    <row r="106" spans="1:27" ht="15.75" thickBot="1" x14ac:dyDescent="0.3">
      <c r="B106" s="125" t="s">
        <v>53</v>
      </c>
      <c r="C106" s="126">
        <f>+C107+C115+C120</f>
        <v>25420.450682236082</v>
      </c>
      <c r="D106" s="126">
        <f>+D107+D115+D120</f>
        <v>18611.490048588446</v>
      </c>
      <c r="E106" s="51">
        <f t="shared" ref="E106:N106" si="28">+E107+E115+E120</f>
        <v>21663.111828795289</v>
      </c>
      <c r="F106" s="51">
        <f t="shared" si="28"/>
        <v>9267.0752112013924</v>
      </c>
      <c r="G106" s="51">
        <f t="shared" si="28"/>
        <v>11679.198514500455</v>
      </c>
      <c r="H106" s="51">
        <f t="shared" si="28"/>
        <v>4734.6715315826268</v>
      </c>
      <c r="I106" s="51">
        <f>+I107+I115+I120</f>
        <v>29136.440433662152</v>
      </c>
      <c r="J106" s="51">
        <f t="shared" si="28"/>
        <v>11047.688649396208</v>
      </c>
      <c r="K106" s="51">
        <f t="shared" si="28"/>
        <v>0</v>
      </c>
      <c r="L106" s="51">
        <f t="shared" si="28"/>
        <v>0</v>
      </c>
      <c r="M106" s="51"/>
      <c r="N106" s="51">
        <f t="shared" si="28"/>
        <v>0</v>
      </c>
      <c r="O106" s="51">
        <f>+O107+O115+O120</f>
        <v>131560.12689996263</v>
      </c>
      <c r="P106" s="52"/>
      <c r="Q106" s="83"/>
      <c r="R106" s="83"/>
      <c r="S106" s="83"/>
      <c r="T106" s="83"/>
      <c r="U106" s="83"/>
      <c r="V106" s="83"/>
      <c r="W106" s="83"/>
      <c r="X106" s="83"/>
      <c r="Y106" s="83"/>
      <c r="Z106" s="83"/>
    </row>
    <row r="107" spans="1:27" ht="15.75" thickTop="1" x14ac:dyDescent="0.25">
      <c r="B107" s="127" t="s">
        <v>54</v>
      </c>
      <c r="C107" s="122">
        <f>+C108+C111+C112</f>
        <v>25420.450682236082</v>
      </c>
      <c r="D107" s="122">
        <f>+D108+D111+D112</f>
        <v>18609.623633537583</v>
      </c>
      <c r="E107" s="42">
        <f t="shared" ref="E107:N107" si="29">+E108+E111+E112</f>
        <v>21663.111828795289</v>
      </c>
      <c r="F107" s="42">
        <f>+F108+F111+F112</f>
        <v>9267.0752112013924</v>
      </c>
      <c r="G107" s="42">
        <f t="shared" si="29"/>
        <v>11679.198514500455</v>
      </c>
      <c r="H107" s="42">
        <f t="shared" si="29"/>
        <v>4734.6715315826268</v>
      </c>
      <c r="I107" s="42">
        <f>+I108+I111+I112</f>
        <v>29136.440433662152</v>
      </c>
      <c r="J107" s="42">
        <f t="shared" si="29"/>
        <v>11046.153091252705</v>
      </c>
      <c r="K107" s="42">
        <f t="shared" si="29"/>
        <v>0</v>
      </c>
      <c r="L107" s="42">
        <f t="shared" si="29"/>
        <v>0</v>
      </c>
      <c r="M107" s="42">
        <f t="shared" si="29"/>
        <v>0</v>
      </c>
      <c r="N107" s="42">
        <f t="shared" si="29"/>
        <v>0</v>
      </c>
      <c r="O107" s="42">
        <f>+O108+O111+O112</f>
        <v>131556.72492676828</v>
      </c>
      <c r="P107" s="52"/>
      <c r="Q107" s="83"/>
      <c r="R107" s="83"/>
      <c r="S107" s="83"/>
      <c r="T107" s="83"/>
      <c r="U107" s="83"/>
      <c r="V107" s="83"/>
      <c r="W107" s="83"/>
      <c r="X107" s="83"/>
      <c r="Y107" s="83"/>
      <c r="Z107" s="83"/>
      <c r="AA107" s="128"/>
    </row>
    <row r="108" spans="1:27" s="17" customFormat="1" x14ac:dyDescent="0.25">
      <c r="A108" s="39" t="s">
        <v>55</v>
      </c>
      <c r="B108" s="129" t="s">
        <v>56</v>
      </c>
      <c r="C108" s="96">
        <v>25179.434843393821</v>
      </c>
      <c r="D108" s="96">
        <v>18463.031982746648</v>
      </c>
      <c r="E108" s="96">
        <v>21517.693090524637</v>
      </c>
      <c r="F108" s="96">
        <v>9188.0718183191875</v>
      </c>
      <c r="G108" s="96">
        <v>11418.127431212704</v>
      </c>
      <c r="H108" s="96">
        <v>4638.5359604946188</v>
      </c>
      <c r="I108" s="96">
        <v>29077.969625556332</v>
      </c>
      <c r="J108" s="96">
        <v>10940.364596235264</v>
      </c>
      <c r="K108" s="96">
        <v>0</v>
      </c>
      <c r="L108" s="96">
        <v>0</v>
      </c>
      <c r="M108" s="96">
        <v>0</v>
      </c>
      <c r="N108" s="96">
        <v>0</v>
      </c>
      <c r="O108" s="28">
        <f>SUM(C108:N108)</f>
        <v>130423.22934848322</v>
      </c>
      <c r="P108" s="47"/>
      <c r="Q108" s="83"/>
      <c r="R108" s="83"/>
      <c r="S108" s="83"/>
      <c r="T108" s="83"/>
      <c r="U108" s="83"/>
      <c r="V108" s="83"/>
      <c r="W108" s="83">
        <f>R108*10^6</f>
        <v>0</v>
      </c>
      <c r="X108" s="83"/>
      <c r="Y108" s="83"/>
      <c r="Z108" s="83"/>
    </row>
    <row r="109" spans="1:27" s="113" customFormat="1" ht="14.25" x14ac:dyDescent="0.2">
      <c r="A109" s="25"/>
      <c r="B109" s="110" t="s">
        <v>26</v>
      </c>
      <c r="C109" s="130">
        <v>21739.20697069883</v>
      </c>
      <c r="D109" s="130">
        <v>17337.75985975</v>
      </c>
      <c r="E109" s="130">
        <v>19302.591718250002</v>
      </c>
      <c r="F109" s="130">
        <v>6615.0324000000001</v>
      </c>
      <c r="G109" s="130">
        <v>7082.8585499999999</v>
      </c>
      <c r="H109" s="53">
        <v>3205.8683999999998</v>
      </c>
      <c r="I109" s="130">
        <v>26244.247133749999</v>
      </c>
      <c r="J109" s="130">
        <v>9951.4532775000007</v>
      </c>
      <c r="K109" s="130">
        <v>0</v>
      </c>
      <c r="L109" s="130">
        <v>0</v>
      </c>
      <c r="M109" s="130">
        <v>0</v>
      </c>
      <c r="N109" s="130">
        <v>0</v>
      </c>
      <c r="O109" s="112">
        <f t="shared" ref="O109:O114" si="30">SUM(C109:N109)</f>
        <v>111479.01830994883</v>
      </c>
      <c r="P109" s="52"/>
      <c r="Q109" s="83"/>
      <c r="R109" s="83"/>
      <c r="S109" s="83"/>
      <c r="T109" s="83"/>
      <c r="U109" s="83"/>
      <c r="V109" s="83"/>
      <c r="W109" s="83"/>
      <c r="X109" s="83"/>
      <c r="Y109" s="83"/>
      <c r="Z109" s="83"/>
    </row>
    <row r="110" spans="1:27" s="113" customFormat="1" ht="14.25" x14ac:dyDescent="0.2">
      <c r="A110" s="25"/>
      <c r="B110" s="110" t="s">
        <v>57</v>
      </c>
      <c r="C110" s="130">
        <v>0</v>
      </c>
      <c r="D110" s="130">
        <v>0</v>
      </c>
      <c r="E110" s="130">
        <v>0</v>
      </c>
      <c r="F110" s="130">
        <v>0</v>
      </c>
      <c r="G110" s="130">
        <v>0</v>
      </c>
      <c r="H110" s="130">
        <v>0</v>
      </c>
      <c r="I110" s="130">
        <v>0</v>
      </c>
      <c r="J110" s="130">
        <v>0</v>
      </c>
      <c r="K110" s="130">
        <v>0</v>
      </c>
      <c r="L110" s="130">
        <v>0</v>
      </c>
      <c r="M110" s="130">
        <v>0</v>
      </c>
      <c r="N110" s="130">
        <v>0</v>
      </c>
      <c r="O110" s="112">
        <f t="shared" si="30"/>
        <v>0</v>
      </c>
      <c r="P110" s="52"/>
      <c r="Q110" s="83"/>
      <c r="R110" s="83"/>
      <c r="S110" s="83"/>
      <c r="T110" s="83"/>
      <c r="U110" s="83"/>
      <c r="V110" s="83"/>
      <c r="W110" s="83"/>
      <c r="X110" s="83"/>
      <c r="Y110" s="83"/>
      <c r="Z110" s="83"/>
    </row>
    <row r="111" spans="1:27" s="17" customFormat="1" ht="14.25" x14ac:dyDescent="0.2">
      <c r="A111" s="25"/>
      <c r="B111" s="129" t="s">
        <v>58</v>
      </c>
      <c r="C111" s="123">
        <v>0</v>
      </c>
      <c r="D111" s="123">
        <v>0</v>
      </c>
      <c r="E111" s="123">
        <v>0</v>
      </c>
      <c r="F111" s="123">
        <v>0</v>
      </c>
      <c r="G111" s="123">
        <v>0</v>
      </c>
      <c r="H111" s="123">
        <v>0</v>
      </c>
      <c r="I111" s="123">
        <v>0</v>
      </c>
      <c r="J111" s="123">
        <v>0</v>
      </c>
      <c r="K111" s="123">
        <v>0</v>
      </c>
      <c r="L111" s="123">
        <v>0</v>
      </c>
      <c r="M111" s="123">
        <v>0</v>
      </c>
      <c r="N111" s="123">
        <v>0</v>
      </c>
      <c r="O111" s="112">
        <f t="shared" si="30"/>
        <v>0</v>
      </c>
      <c r="P111" s="52"/>
      <c r="Q111" s="83"/>
      <c r="R111" s="83"/>
      <c r="S111" s="83"/>
      <c r="T111" s="83"/>
      <c r="U111" s="83"/>
      <c r="V111" s="83"/>
      <c r="W111" s="83"/>
      <c r="X111" s="83"/>
      <c r="Y111" s="83"/>
      <c r="Z111" s="83"/>
    </row>
    <row r="112" spans="1:27" s="17" customFormat="1" x14ac:dyDescent="0.25">
      <c r="A112" s="16"/>
      <c r="B112" s="129" t="s">
        <v>59</v>
      </c>
      <c r="C112" s="123">
        <v>241.01583884226167</v>
      </c>
      <c r="D112" s="123">
        <v>146.59165079093526</v>
      </c>
      <c r="E112" s="123">
        <v>145.41873827065072</v>
      </c>
      <c r="F112" s="123">
        <v>79.003392882204182</v>
      </c>
      <c r="G112" s="123">
        <v>261.07108328774962</v>
      </c>
      <c r="H112" s="46">
        <v>96.135571088007978</v>
      </c>
      <c r="I112" s="46">
        <v>58.470808105818001</v>
      </c>
      <c r="J112" s="123">
        <v>105.78849501744101</v>
      </c>
      <c r="K112" s="123">
        <v>0</v>
      </c>
      <c r="L112" s="123">
        <v>0</v>
      </c>
      <c r="M112" s="123">
        <v>0</v>
      </c>
      <c r="N112" s="123">
        <v>0</v>
      </c>
      <c r="O112" s="28">
        <f t="shared" si="30"/>
        <v>1133.4955782850682</v>
      </c>
      <c r="P112" s="52"/>
      <c r="Q112" s="83"/>
      <c r="R112" s="83"/>
      <c r="S112" s="83"/>
      <c r="T112" s="83"/>
      <c r="U112" s="83"/>
      <c r="V112" s="83"/>
      <c r="W112" s="83"/>
      <c r="X112" s="83"/>
      <c r="Y112" s="83"/>
      <c r="Z112" s="83"/>
    </row>
    <row r="113" spans="1:27" s="113" customFormat="1" ht="14.25" x14ac:dyDescent="0.2">
      <c r="A113" s="54" t="s">
        <v>60</v>
      </c>
      <c r="B113" s="110" t="s">
        <v>26</v>
      </c>
      <c r="C113" s="111">
        <v>156.85886761185367</v>
      </c>
      <c r="D113" s="130">
        <v>141.87979851132795</v>
      </c>
      <c r="E113" s="130">
        <v>55.258428944828012</v>
      </c>
      <c r="F113" s="130">
        <v>8.5490442437554481</v>
      </c>
      <c r="G113" s="130">
        <v>10.811719827492565</v>
      </c>
      <c r="H113" s="53">
        <v>2.1638393144160002</v>
      </c>
      <c r="I113" s="130">
        <v>9.2903392201860004</v>
      </c>
      <c r="J113" s="130">
        <v>2.3757365880000001</v>
      </c>
      <c r="K113" s="130">
        <v>0</v>
      </c>
      <c r="L113" s="130">
        <v>0</v>
      </c>
      <c r="M113" s="130">
        <v>0</v>
      </c>
      <c r="N113" s="130">
        <v>0</v>
      </c>
      <c r="O113" s="112">
        <f>SUM(C113:N113)</f>
        <v>387.1877742618596</v>
      </c>
      <c r="P113" s="52"/>
      <c r="Q113" s="83"/>
      <c r="R113" s="83"/>
      <c r="S113" s="83"/>
      <c r="T113" s="83"/>
      <c r="U113" s="83"/>
      <c r="V113" s="83"/>
      <c r="W113" s="83"/>
      <c r="X113" s="83"/>
      <c r="Y113" s="83"/>
      <c r="Z113" s="83"/>
      <c r="AA113" s="128"/>
    </row>
    <row r="114" spans="1:27" s="113" customFormat="1" ht="14.25" x14ac:dyDescent="0.2">
      <c r="A114" s="54" t="s">
        <v>61</v>
      </c>
      <c r="B114" s="110" t="s">
        <v>62</v>
      </c>
      <c r="C114" s="130">
        <v>0</v>
      </c>
      <c r="D114" s="130">
        <v>0</v>
      </c>
      <c r="E114" s="130">
        <v>0</v>
      </c>
      <c r="F114" s="130">
        <v>0</v>
      </c>
      <c r="G114" s="130">
        <v>0</v>
      </c>
      <c r="H114" s="130">
        <v>0</v>
      </c>
      <c r="I114" s="130">
        <v>0</v>
      </c>
      <c r="J114" s="130">
        <v>0</v>
      </c>
      <c r="K114" s="130">
        <v>0</v>
      </c>
      <c r="L114" s="130">
        <v>0</v>
      </c>
      <c r="M114" s="130">
        <v>0</v>
      </c>
      <c r="N114" s="130">
        <v>0</v>
      </c>
      <c r="O114" s="112">
        <f t="shared" si="30"/>
        <v>0</v>
      </c>
      <c r="Q114" s="83"/>
      <c r="R114" s="83"/>
      <c r="S114" s="83"/>
      <c r="T114" s="83"/>
      <c r="U114" s="83"/>
      <c r="V114" s="83"/>
      <c r="W114" s="83"/>
      <c r="X114" s="83"/>
      <c r="Y114" s="83"/>
      <c r="Z114" s="83"/>
    </row>
    <row r="115" spans="1:27" x14ac:dyDescent="0.25">
      <c r="B115" s="127" t="s">
        <v>63</v>
      </c>
      <c r="C115" s="122">
        <f>SUM(C116:C118)</f>
        <v>0</v>
      </c>
      <c r="D115" s="122">
        <f t="shared" ref="D115:O115" si="31">SUM(D116:D118)</f>
        <v>0</v>
      </c>
      <c r="E115" s="42">
        <f t="shared" si="31"/>
        <v>0</v>
      </c>
      <c r="F115" s="42">
        <f t="shared" si="31"/>
        <v>0</v>
      </c>
      <c r="G115" s="42">
        <f t="shared" si="31"/>
        <v>0</v>
      </c>
      <c r="H115" s="42">
        <f t="shared" si="31"/>
        <v>0</v>
      </c>
      <c r="I115" s="42">
        <f t="shared" si="31"/>
        <v>0</v>
      </c>
      <c r="J115" s="42">
        <f t="shared" si="31"/>
        <v>0</v>
      </c>
      <c r="K115" s="42">
        <f t="shared" si="31"/>
        <v>0</v>
      </c>
      <c r="L115" s="42">
        <f t="shared" si="31"/>
        <v>0</v>
      </c>
      <c r="M115" s="29">
        <f t="shared" si="31"/>
        <v>0</v>
      </c>
      <c r="N115" s="29">
        <f t="shared" si="31"/>
        <v>0</v>
      </c>
      <c r="O115" s="42">
        <f t="shared" si="31"/>
        <v>0</v>
      </c>
      <c r="P115" s="52"/>
      <c r="Q115" s="83"/>
      <c r="R115" s="83"/>
      <c r="S115" s="83"/>
      <c r="T115" s="83"/>
      <c r="U115" s="83"/>
      <c r="V115" s="83"/>
      <c r="W115" s="83"/>
      <c r="X115" s="83"/>
      <c r="Y115" s="83"/>
      <c r="Z115" s="83"/>
    </row>
    <row r="116" spans="1:27" x14ac:dyDescent="0.25">
      <c r="B116" s="108" t="s">
        <v>56</v>
      </c>
      <c r="C116" s="96">
        <v>0</v>
      </c>
      <c r="D116" s="96">
        <v>0</v>
      </c>
      <c r="E116" s="96">
        <v>0</v>
      </c>
      <c r="F116" s="96">
        <v>0</v>
      </c>
      <c r="G116" s="96">
        <v>0</v>
      </c>
      <c r="H116" s="96">
        <v>0</v>
      </c>
      <c r="I116" s="96">
        <v>0</v>
      </c>
      <c r="J116" s="96">
        <v>0</v>
      </c>
      <c r="K116" s="96">
        <v>0</v>
      </c>
      <c r="L116" s="96">
        <v>0</v>
      </c>
      <c r="M116" s="96">
        <v>0</v>
      </c>
      <c r="N116" s="96">
        <v>0</v>
      </c>
      <c r="O116" s="28">
        <f>SUM(C116:N116)</f>
        <v>0</v>
      </c>
      <c r="P116" s="52"/>
      <c r="Q116" s="83"/>
      <c r="R116" s="83"/>
      <c r="S116" s="83"/>
      <c r="T116" s="83"/>
      <c r="U116" s="83"/>
      <c r="V116" s="83"/>
      <c r="W116" s="83"/>
      <c r="X116" s="83"/>
      <c r="Y116" s="83"/>
      <c r="Z116" s="83"/>
    </row>
    <row r="117" spans="1:27" x14ac:dyDescent="0.25">
      <c r="B117" s="108" t="s">
        <v>58</v>
      </c>
      <c r="C117" s="96">
        <v>0</v>
      </c>
      <c r="D117" s="96">
        <v>0</v>
      </c>
      <c r="E117" s="96">
        <v>0</v>
      </c>
      <c r="F117" s="96">
        <v>0</v>
      </c>
      <c r="G117" s="96">
        <v>0</v>
      </c>
      <c r="H117" s="96">
        <v>0</v>
      </c>
      <c r="I117" s="96">
        <v>0</v>
      </c>
      <c r="J117" s="96">
        <v>0</v>
      </c>
      <c r="K117" s="96">
        <v>0</v>
      </c>
      <c r="L117" s="96">
        <v>0</v>
      </c>
      <c r="M117" s="96">
        <v>0</v>
      </c>
      <c r="N117" s="96">
        <v>0</v>
      </c>
      <c r="O117" s="28">
        <f>SUM(C117:N117)</f>
        <v>0</v>
      </c>
      <c r="P117" s="52"/>
      <c r="Q117" s="83"/>
      <c r="R117" s="83"/>
      <c r="S117" s="83"/>
      <c r="T117" s="83"/>
      <c r="U117" s="83"/>
      <c r="V117" s="83"/>
      <c r="W117" s="83"/>
      <c r="X117" s="83"/>
      <c r="Y117" s="83"/>
      <c r="Z117" s="83"/>
    </row>
    <row r="118" spans="1:27" x14ac:dyDescent="0.25">
      <c r="B118" s="108" t="s">
        <v>59</v>
      </c>
      <c r="C118" s="96">
        <v>0</v>
      </c>
      <c r="D118" s="96">
        <v>0</v>
      </c>
      <c r="E118" s="96">
        <v>0</v>
      </c>
      <c r="F118" s="96">
        <v>0</v>
      </c>
      <c r="G118" s="96">
        <v>0</v>
      </c>
      <c r="H118" s="96">
        <v>0</v>
      </c>
      <c r="I118" s="96">
        <v>0</v>
      </c>
      <c r="J118" s="96">
        <v>0</v>
      </c>
      <c r="K118" s="96">
        <v>0</v>
      </c>
      <c r="L118" s="96">
        <v>0</v>
      </c>
      <c r="M118" s="96">
        <v>0</v>
      </c>
      <c r="N118" s="96">
        <v>0</v>
      </c>
      <c r="O118" s="28">
        <f>SUM(C118:N118)</f>
        <v>0</v>
      </c>
      <c r="P118" s="52"/>
      <c r="Q118" s="83"/>
      <c r="R118" s="83"/>
      <c r="S118" s="83"/>
      <c r="T118" s="83"/>
      <c r="U118" s="83"/>
      <c r="V118" s="83"/>
      <c r="W118" s="83"/>
      <c r="X118" s="83"/>
      <c r="Y118" s="83"/>
      <c r="Z118" s="83"/>
    </row>
    <row r="119" spans="1:27" x14ac:dyDescent="0.25">
      <c r="B119" s="108"/>
      <c r="C119" s="96"/>
      <c r="D119" s="96"/>
      <c r="E119" s="96"/>
      <c r="F119" s="96"/>
      <c r="G119" s="96"/>
      <c r="H119" s="96"/>
      <c r="I119" s="96"/>
      <c r="J119" s="96"/>
      <c r="K119" s="96"/>
      <c r="L119" s="96"/>
      <c r="M119" s="96"/>
      <c r="N119" s="96"/>
      <c r="O119" s="28"/>
      <c r="P119" s="52"/>
      <c r="Q119" s="83"/>
      <c r="R119" s="83"/>
      <c r="S119" s="83"/>
      <c r="T119" s="83"/>
      <c r="U119" s="83"/>
      <c r="V119" s="83"/>
      <c r="W119" s="83"/>
      <c r="X119" s="83"/>
      <c r="Y119" s="83"/>
      <c r="Z119" s="83"/>
    </row>
    <row r="120" spans="1:27" x14ac:dyDescent="0.25">
      <c r="B120" s="127" t="s">
        <v>28</v>
      </c>
      <c r="C120" s="122">
        <f>SUM(C121:C123)</f>
        <v>0</v>
      </c>
      <c r="D120" s="122">
        <f t="shared" ref="D120:N120" si="32">SUM(D121:D123)</f>
        <v>1.8664150508639998</v>
      </c>
      <c r="E120" s="42">
        <f t="shared" si="32"/>
        <v>0</v>
      </c>
      <c r="F120" s="42">
        <f t="shared" si="32"/>
        <v>0</v>
      </c>
      <c r="G120" s="42">
        <f t="shared" si="32"/>
        <v>0</v>
      </c>
      <c r="H120" s="42">
        <f t="shared" si="32"/>
        <v>0</v>
      </c>
      <c r="I120" s="42">
        <f>SUM(I121:I123)</f>
        <v>0</v>
      </c>
      <c r="J120" s="42">
        <f t="shared" si="32"/>
        <v>1.535558143504</v>
      </c>
      <c r="K120" s="42">
        <f t="shared" si="32"/>
        <v>0</v>
      </c>
      <c r="L120" s="42">
        <f t="shared" si="32"/>
        <v>0</v>
      </c>
      <c r="M120" s="29">
        <f t="shared" si="32"/>
        <v>0</v>
      </c>
      <c r="N120" s="29">
        <f t="shared" si="32"/>
        <v>0</v>
      </c>
      <c r="O120" s="42">
        <f>SUM(O121:O123)</f>
        <v>3.4019731943679998</v>
      </c>
      <c r="P120" s="52"/>
      <c r="Q120" s="83"/>
      <c r="R120" s="83"/>
      <c r="S120" s="83"/>
      <c r="T120" s="83"/>
      <c r="U120" s="83"/>
      <c r="V120" s="83"/>
      <c r="W120" s="83"/>
      <c r="X120" s="83"/>
      <c r="Y120" s="83"/>
      <c r="Z120" s="83"/>
    </row>
    <row r="121" spans="1:27" x14ac:dyDescent="0.25">
      <c r="A121" s="39" t="s">
        <v>64</v>
      </c>
      <c r="B121" s="108" t="s">
        <v>56</v>
      </c>
      <c r="C121" s="96">
        <v>0</v>
      </c>
      <c r="D121" s="96">
        <v>1.8664150508639998</v>
      </c>
      <c r="E121" s="96">
        <v>0</v>
      </c>
      <c r="F121" s="96">
        <v>0</v>
      </c>
      <c r="G121" s="96">
        <v>0</v>
      </c>
      <c r="H121" s="96">
        <v>0</v>
      </c>
      <c r="I121" s="96">
        <v>0</v>
      </c>
      <c r="J121" s="96">
        <v>1.535558143504</v>
      </c>
      <c r="K121" s="96">
        <v>0</v>
      </c>
      <c r="L121" s="96">
        <v>0</v>
      </c>
      <c r="M121" s="96">
        <v>0</v>
      </c>
      <c r="N121" s="96">
        <v>0</v>
      </c>
      <c r="O121" s="28">
        <f>SUM(C121:N121)</f>
        <v>3.4019731943679998</v>
      </c>
      <c r="P121" s="131"/>
      <c r="Q121" s="83"/>
      <c r="R121" s="83"/>
      <c r="S121" s="83"/>
      <c r="T121" s="83"/>
      <c r="U121" s="83"/>
      <c r="V121" s="83"/>
      <c r="W121" s="83"/>
      <c r="X121" s="83"/>
      <c r="Y121" s="83"/>
      <c r="Z121" s="83"/>
    </row>
    <row r="122" spans="1:27" x14ac:dyDescent="0.25">
      <c r="B122" s="108" t="s">
        <v>58</v>
      </c>
      <c r="C122" s="96">
        <v>0</v>
      </c>
      <c r="D122" s="96">
        <v>0</v>
      </c>
      <c r="E122" s="96">
        <v>0</v>
      </c>
      <c r="F122" s="96">
        <v>0</v>
      </c>
      <c r="G122" s="96">
        <v>0</v>
      </c>
      <c r="H122" s="96">
        <v>0</v>
      </c>
      <c r="I122" s="96">
        <v>0</v>
      </c>
      <c r="J122" s="96">
        <v>0</v>
      </c>
      <c r="K122" s="96">
        <v>0</v>
      </c>
      <c r="L122" s="96">
        <v>0</v>
      </c>
      <c r="M122" s="96">
        <v>0</v>
      </c>
      <c r="N122" s="96">
        <v>0</v>
      </c>
      <c r="O122" s="28">
        <f>SUM(C122:N122)</f>
        <v>0</v>
      </c>
      <c r="P122" s="52"/>
      <c r="Q122" s="83"/>
      <c r="R122" s="83"/>
      <c r="S122" s="83"/>
      <c r="T122" s="83"/>
      <c r="U122" s="83"/>
      <c r="V122" s="83"/>
      <c r="W122" s="83"/>
      <c r="X122" s="83"/>
      <c r="Y122" s="83"/>
      <c r="Z122" s="83"/>
    </row>
    <row r="123" spans="1:27" x14ac:dyDescent="0.25">
      <c r="B123" s="108" t="s">
        <v>59</v>
      </c>
      <c r="C123" s="96">
        <v>0</v>
      </c>
      <c r="D123" s="96">
        <v>0</v>
      </c>
      <c r="E123" s="96">
        <v>0</v>
      </c>
      <c r="F123" s="96">
        <v>0</v>
      </c>
      <c r="G123" s="96">
        <v>0</v>
      </c>
      <c r="H123" s="96">
        <v>0</v>
      </c>
      <c r="I123" s="96">
        <v>0</v>
      </c>
      <c r="J123" s="96">
        <v>0</v>
      </c>
      <c r="K123" s="96">
        <v>0</v>
      </c>
      <c r="L123" s="96">
        <v>0</v>
      </c>
      <c r="M123" s="96">
        <v>0</v>
      </c>
      <c r="N123" s="96">
        <v>0</v>
      </c>
      <c r="O123" s="28">
        <f>SUM(C123:N123)</f>
        <v>0</v>
      </c>
      <c r="P123" s="52"/>
      <c r="Q123" s="83"/>
      <c r="R123" s="83"/>
      <c r="S123" s="83"/>
      <c r="T123" s="83"/>
      <c r="U123" s="83"/>
      <c r="V123" s="83"/>
      <c r="W123" s="83"/>
      <c r="X123" s="83"/>
      <c r="Y123" s="83"/>
      <c r="Z123" s="83"/>
    </row>
    <row r="124" spans="1:27" x14ac:dyDescent="0.25">
      <c r="B124" s="108"/>
      <c r="C124" s="96"/>
      <c r="D124" s="96"/>
      <c r="E124" s="96"/>
      <c r="F124" s="96"/>
      <c r="G124" s="96"/>
      <c r="H124" s="96"/>
      <c r="I124" s="96"/>
      <c r="J124" s="96"/>
      <c r="K124" s="96"/>
      <c r="L124" s="96"/>
      <c r="M124" s="96"/>
      <c r="N124" s="96"/>
      <c r="O124" s="28"/>
      <c r="P124" s="52"/>
      <c r="Q124" s="83"/>
      <c r="R124" s="83"/>
      <c r="S124" s="83"/>
      <c r="T124" s="83"/>
      <c r="U124" s="83"/>
      <c r="V124" s="83"/>
      <c r="W124" s="83"/>
      <c r="X124" s="83"/>
      <c r="Y124" s="83"/>
      <c r="Z124" s="83"/>
    </row>
    <row r="125" spans="1:27" ht="15.75" thickBot="1" x14ac:dyDescent="0.3">
      <c r="B125" s="125" t="s">
        <v>65</v>
      </c>
      <c r="C125" s="126">
        <f>+C126+C133+C137</f>
        <v>25800.277983055999</v>
      </c>
      <c r="D125" s="126">
        <f>+D126+D133+D137</f>
        <v>18837.290213102002</v>
      </c>
      <c r="E125" s="51">
        <f t="shared" ref="E125:J125" si="33">+E126+E133+E137</f>
        <v>22096.954263040003</v>
      </c>
      <c r="F125" s="51">
        <f t="shared" si="33"/>
        <v>9558.2069115300019</v>
      </c>
      <c r="G125" s="51">
        <f t="shared" si="33"/>
        <v>11804.601868669999</v>
      </c>
      <c r="H125" s="51">
        <f t="shared" si="33"/>
        <v>4823.4549734030006</v>
      </c>
      <c r="I125" s="51">
        <f t="shared" si="33"/>
        <v>29715.703076928003</v>
      </c>
      <c r="J125" s="51">
        <f t="shared" si="33"/>
        <v>11147.441248075</v>
      </c>
      <c r="K125" s="51">
        <f>+K126+K133+K137</f>
        <v>0</v>
      </c>
      <c r="L125" s="51">
        <f>+L126+L133+L137</f>
        <v>0</v>
      </c>
      <c r="M125" s="51">
        <f>+M126+M133+M137</f>
        <v>0</v>
      </c>
      <c r="N125" s="51">
        <f>+N126+N133+N137</f>
        <v>0</v>
      </c>
      <c r="O125" s="51">
        <f>+O126+O133+O137</f>
        <v>133783.930537804</v>
      </c>
      <c r="P125" s="52"/>
      <c r="Q125" s="83"/>
      <c r="R125" s="83"/>
      <c r="S125" s="83"/>
      <c r="T125" s="83"/>
      <c r="U125" s="83"/>
      <c r="V125" s="83"/>
      <c r="W125" s="83"/>
      <c r="X125" s="83"/>
      <c r="Y125" s="83"/>
      <c r="Z125" s="83"/>
    </row>
    <row r="126" spans="1:27" ht="15" customHeight="1" thickTop="1" x14ac:dyDescent="0.25">
      <c r="B126" s="127" t="s">
        <v>17</v>
      </c>
      <c r="C126" s="122">
        <f t="shared" ref="C126:M126" si="34">C127+C129+C130+C131</f>
        <v>25800.277983055999</v>
      </c>
      <c r="D126" s="122">
        <f t="shared" si="34"/>
        <v>18835.432695396001</v>
      </c>
      <c r="E126" s="122">
        <f t="shared" si="34"/>
        <v>22096.954263040003</v>
      </c>
      <c r="F126" s="122">
        <f t="shared" si="34"/>
        <v>9558.2069115300019</v>
      </c>
      <c r="G126" s="122">
        <f t="shared" si="34"/>
        <v>11804.601868669999</v>
      </c>
      <c r="H126" s="122">
        <f t="shared" si="34"/>
        <v>4823.4549734030006</v>
      </c>
      <c r="I126" s="42">
        <f t="shared" si="34"/>
        <v>29715.703076928003</v>
      </c>
      <c r="J126" s="42">
        <f t="shared" si="34"/>
        <v>11145.90542569</v>
      </c>
      <c r="K126" s="42">
        <f t="shared" si="34"/>
        <v>0</v>
      </c>
      <c r="L126" s="42">
        <f t="shared" si="34"/>
        <v>0</v>
      </c>
      <c r="M126" s="42">
        <f t="shared" si="34"/>
        <v>0</v>
      </c>
      <c r="N126" s="42">
        <f>N127+N129+N130+N131</f>
        <v>0</v>
      </c>
      <c r="O126" s="42">
        <f>O127+O129+O130+O131</f>
        <v>133780.53719771301</v>
      </c>
      <c r="P126" s="52"/>
      <c r="Q126" s="83"/>
      <c r="R126" s="83"/>
      <c r="S126" s="83"/>
      <c r="T126" s="83"/>
      <c r="U126" s="83"/>
      <c r="V126" s="83"/>
      <c r="W126" s="83"/>
      <c r="X126" s="83"/>
      <c r="Y126" s="83"/>
      <c r="Z126" s="83"/>
    </row>
    <row r="127" spans="1:27" x14ac:dyDescent="0.25">
      <c r="A127" s="39" t="s">
        <v>66</v>
      </c>
      <c r="B127" s="108" t="s">
        <v>56</v>
      </c>
      <c r="C127" s="96">
        <v>25593.430286385999</v>
      </c>
      <c r="D127" s="96">
        <v>18827.713486656001</v>
      </c>
      <c r="E127" s="96">
        <v>21943.499354280004</v>
      </c>
      <c r="F127" s="123">
        <v>9477.516810770001</v>
      </c>
      <c r="G127" s="96">
        <v>11538.54706569</v>
      </c>
      <c r="H127" s="96">
        <v>4723.5047212600002</v>
      </c>
      <c r="I127" s="96">
        <v>29656.314341470003</v>
      </c>
      <c r="J127" s="96">
        <v>11038.79323879</v>
      </c>
      <c r="K127" s="96">
        <v>0</v>
      </c>
      <c r="L127" s="96">
        <v>0</v>
      </c>
      <c r="M127" s="96">
        <v>0</v>
      </c>
      <c r="N127" s="96">
        <v>0</v>
      </c>
      <c r="O127" s="28">
        <f t="shared" ref="O127:O132" si="35">SUM(C127:N127)</f>
        <v>132799.31930530202</v>
      </c>
      <c r="P127" s="47"/>
      <c r="Q127" s="83"/>
      <c r="R127" s="83"/>
      <c r="S127" s="83"/>
      <c r="T127" s="83"/>
      <c r="U127" s="83"/>
      <c r="V127" s="83"/>
      <c r="W127" s="83"/>
      <c r="X127" s="83"/>
      <c r="Y127" s="83"/>
      <c r="Z127" s="83"/>
    </row>
    <row r="128" spans="1:27" s="113" customFormat="1" ht="14.25" x14ac:dyDescent="0.2">
      <c r="A128" s="25"/>
      <c r="B128" s="110" t="s">
        <v>26</v>
      </c>
      <c r="C128" s="111">
        <v>22105.042610569999</v>
      </c>
      <c r="D128" s="111">
        <v>17685.45854027</v>
      </c>
      <c r="E128" s="111">
        <v>19640.352081160003</v>
      </c>
      <c r="F128" s="111">
        <v>6881.1155500000004</v>
      </c>
      <c r="G128" s="111">
        <v>7120.4587499999998</v>
      </c>
      <c r="H128" s="111">
        <v>3276.0444000000002</v>
      </c>
      <c r="I128" s="111">
        <v>26805.187531250001</v>
      </c>
      <c r="J128" s="111">
        <v>10045.778656</v>
      </c>
      <c r="K128" s="111">
        <v>0</v>
      </c>
      <c r="L128" s="111">
        <v>0</v>
      </c>
      <c r="M128" s="111">
        <v>0</v>
      </c>
      <c r="N128" s="111">
        <v>0</v>
      </c>
      <c r="O128" s="112">
        <f t="shared" si="35"/>
        <v>113559.43811925</v>
      </c>
      <c r="P128" s="52"/>
      <c r="Q128" s="83"/>
      <c r="R128" s="83"/>
      <c r="S128" s="83"/>
      <c r="T128" s="83"/>
      <c r="U128" s="83"/>
      <c r="V128" s="83"/>
      <c r="W128" s="83"/>
      <c r="X128" s="83"/>
      <c r="Y128" s="83"/>
      <c r="Z128" s="83"/>
    </row>
    <row r="129" spans="1:26" ht="14.25" x14ac:dyDescent="0.2">
      <c r="B129" s="108" t="s">
        <v>58</v>
      </c>
      <c r="C129" s="96">
        <v>0</v>
      </c>
      <c r="D129" s="96">
        <v>0</v>
      </c>
      <c r="E129" s="96">
        <v>0</v>
      </c>
      <c r="F129" s="96">
        <v>0</v>
      </c>
      <c r="G129" s="96">
        <v>0</v>
      </c>
      <c r="H129" s="96">
        <v>0</v>
      </c>
      <c r="I129" s="96">
        <v>0</v>
      </c>
      <c r="J129" s="96">
        <v>0</v>
      </c>
      <c r="K129" s="96">
        <v>0</v>
      </c>
      <c r="L129" s="96">
        <v>0</v>
      </c>
      <c r="M129" s="96">
        <v>0</v>
      </c>
      <c r="N129" s="96">
        <v>0</v>
      </c>
      <c r="O129" s="112">
        <f t="shared" si="35"/>
        <v>0</v>
      </c>
      <c r="P129" s="52"/>
      <c r="Q129" s="83"/>
      <c r="R129" s="83"/>
      <c r="S129" s="83"/>
      <c r="T129" s="83"/>
      <c r="U129" s="83"/>
      <c r="V129" s="83"/>
      <c r="W129" s="83"/>
      <c r="X129" s="83"/>
      <c r="Y129" s="83"/>
      <c r="Z129" s="83"/>
    </row>
    <row r="130" spans="1:26" ht="14.25" x14ac:dyDescent="0.2">
      <c r="B130" s="44" t="s">
        <v>68</v>
      </c>
      <c r="C130" s="96">
        <v>0</v>
      </c>
      <c r="D130" s="96">
        <v>0</v>
      </c>
      <c r="E130" s="96">
        <v>0</v>
      </c>
      <c r="F130" s="96">
        <v>0</v>
      </c>
      <c r="G130" s="96">
        <v>0</v>
      </c>
      <c r="H130" s="96">
        <v>0</v>
      </c>
      <c r="I130" s="96">
        <v>0</v>
      </c>
      <c r="J130" s="96">
        <v>0</v>
      </c>
      <c r="K130" s="96">
        <v>0</v>
      </c>
      <c r="L130" s="96">
        <v>0</v>
      </c>
      <c r="M130" s="96">
        <v>0</v>
      </c>
      <c r="N130" s="96">
        <v>0</v>
      </c>
      <c r="O130" s="112">
        <f t="shared" si="35"/>
        <v>0</v>
      </c>
      <c r="P130" s="52"/>
      <c r="Q130" s="83"/>
      <c r="R130" s="83"/>
      <c r="S130" s="83"/>
      <c r="T130" s="83"/>
      <c r="U130" s="83"/>
      <c r="V130" s="83"/>
      <c r="W130" s="83"/>
      <c r="X130" s="83"/>
      <c r="Y130" s="83"/>
      <c r="Z130" s="83"/>
    </row>
    <row r="131" spans="1:26" x14ac:dyDescent="0.25">
      <c r="B131" s="108" t="s">
        <v>59</v>
      </c>
      <c r="C131" s="96">
        <v>206.84769666999998</v>
      </c>
      <c r="D131" s="96">
        <v>7.7192087400000009</v>
      </c>
      <c r="E131" s="96">
        <v>153.45490876</v>
      </c>
      <c r="F131" s="96">
        <v>80.690100760000007</v>
      </c>
      <c r="G131" s="96">
        <v>266.05480297999998</v>
      </c>
      <c r="H131" s="96">
        <v>99.950252143000029</v>
      </c>
      <c r="I131" s="96">
        <v>59.388735457999999</v>
      </c>
      <c r="J131" s="96">
        <v>107.1121869</v>
      </c>
      <c r="K131" s="96">
        <v>0</v>
      </c>
      <c r="L131" s="96">
        <v>0</v>
      </c>
      <c r="M131" s="96">
        <v>0</v>
      </c>
      <c r="N131" s="96">
        <v>0</v>
      </c>
      <c r="O131" s="28">
        <f t="shared" si="35"/>
        <v>981.21789241099998</v>
      </c>
      <c r="Q131" s="83"/>
      <c r="R131" s="83"/>
      <c r="S131" s="83"/>
      <c r="T131" s="83"/>
      <c r="U131" s="83"/>
      <c r="V131" s="83"/>
      <c r="W131" s="83"/>
      <c r="X131" s="83"/>
      <c r="Y131" s="83"/>
      <c r="Z131" s="83"/>
    </row>
    <row r="132" spans="1:26" s="113" customFormat="1" ht="14.25" x14ac:dyDescent="0.2">
      <c r="A132" s="54" t="s">
        <v>60</v>
      </c>
      <c r="B132" s="110" t="s">
        <v>26</v>
      </c>
      <c r="C132" s="111">
        <v>158.62997198999997</v>
      </c>
      <c r="D132" s="36">
        <v>2.8267512000000008</v>
      </c>
      <c r="E132" s="111">
        <v>57.303896620000003</v>
      </c>
      <c r="F132" s="111">
        <v>8.8540540600000011</v>
      </c>
      <c r="G132" s="111">
        <v>11.286125229999998</v>
      </c>
      <c r="H132" s="111">
        <v>2.2129566030000003</v>
      </c>
      <c r="I132" s="111">
        <v>9.4234704879999995</v>
      </c>
      <c r="J132" s="111">
        <v>2.3770596299999998</v>
      </c>
      <c r="K132" s="111">
        <v>0</v>
      </c>
      <c r="L132" s="111">
        <v>0</v>
      </c>
      <c r="M132" s="111">
        <v>0</v>
      </c>
      <c r="N132" s="111">
        <v>0</v>
      </c>
      <c r="O132" s="112">
        <f t="shared" si="35"/>
        <v>252.91428582099999</v>
      </c>
      <c r="P132" s="52"/>
      <c r="Q132" s="83"/>
      <c r="R132" s="83"/>
      <c r="S132" s="83"/>
      <c r="T132" s="83"/>
      <c r="U132" s="83"/>
      <c r="V132" s="83"/>
      <c r="W132" s="83"/>
      <c r="X132" s="83"/>
      <c r="Y132" s="83"/>
      <c r="Z132" s="83"/>
    </row>
    <row r="133" spans="1:26" x14ac:dyDescent="0.25">
      <c r="B133" s="127" t="s">
        <v>63</v>
      </c>
      <c r="C133" s="122">
        <f>SUM(C134:C136)</f>
        <v>0</v>
      </c>
      <c r="D133" s="122">
        <f>SUM(D134:D136)</f>
        <v>0</v>
      </c>
      <c r="E133" s="42">
        <f t="shared" ref="E133:N133" si="36">SUM(E134:E136)</f>
        <v>0</v>
      </c>
      <c r="F133" s="42">
        <f t="shared" si="36"/>
        <v>0</v>
      </c>
      <c r="G133" s="42">
        <f t="shared" si="36"/>
        <v>0</v>
      </c>
      <c r="H133" s="42">
        <f t="shared" si="36"/>
        <v>0</v>
      </c>
      <c r="I133" s="42">
        <f t="shared" si="36"/>
        <v>0</v>
      </c>
      <c r="J133" s="42">
        <f t="shared" si="36"/>
        <v>0</v>
      </c>
      <c r="K133" s="42">
        <f t="shared" si="36"/>
        <v>0</v>
      </c>
      <c r="L133" s="42">
        <f t="shared" si="36"/>
        <v>0</v>
      </c>
      <c r="M133" s="29">
        <f t="shared" si="36"/>
        <v>0</v>
      </c>
      <c r="N133" s="29">
        <f t="shared" si="36"/>
        <v>0</v>
      </c>
      <c r="O133" s="42">
        <f>SUM(O134:O136)</f>
        <v>0</v>
      </c>
      <c r="P133" s="52"/>
      <c r="Q133" s="83"/>
      <c r="R133" s="83"/>
      <c r="S133" s="83"/>
      <c r="T133" s="83"/>
      <c r="U133" s="83"/>
      <c r="V133" s="83"/>
      <c r="W133" s="83"/>
      <c r="X133" s="83"/>
      <c r="Y133" s="83"/>
      <c r="Z133" s="83"/>
    </row>
    <row r="134" spans="1:26" x14ac:dyDescent="0.25">
      <c r="B134" s="108" t="s">
        <v>56</v>
      </c>
      <c r="C134" s="96">
        <v>0</v>
      </c>
      <c r="D134" s="96">
        <v>0</v>
      </c>
      <c r="E134" s="96">
        <v>0</v>
      </c>
      <c r="F134" s="96">
        <v>0</v>
      </c>
      <c r="G134" s="96">
        <v>0</v>
      </c>
      <c r="H134" s="96">
        <v>0</v>
      </c>
      <c r="I134" s="96">
        <v>0</v>
      </c>
      <c r="J134" s="96">
        <v>0</v>
      </c>
      <c r="K134" s="96">
        <v>0</v>
      </c>
      <c r="L134" s="96">
        <v>0</v>
      </c>
      <c r="M134" s="96">
        <v>0</v>
      </c>
      <c r="N134" s="96">
        <v>0</v>
      </c>
      <c r="O134" s="28">
        <f>SUM(C134:N134)</f>
        <v>0</v>
      </c>
      <c r="P134" s="52"/>
      <c r="Q134" s="83"/>
      <c r="R134" s="83"/>
      <c r="S134" s="83"/>
      <c r="T134" s="83"/>
      <c r="U134" s="83"/>
      <c r="V134" s="83"/>
      <c r="W134" s="83"/>
      <c r="X134" s="83"/>
      <c r="Y134" s="83"/>
      <c r="Z134" s="83"/>
    </row>
    <row r="135" spans="1:26" x14ac:dyDescent="0.25">
      <c r="B135" s="108" t="s">
        <v>58</v>
      </c>
      <c r="C135" s="96">
        <v>0</v>
      </c>
      <c r="D135" s="96">
        <v>0</v>
      </c>
      <c r="E135" s="96">
        <v>0</v>
      </c>
      <c r="F135" s="96">
        <v>0</v>
      </c>
      <c r="G135" s="96">
        <v>0</v>
      </c>
      <c r="H135" s="96">
        <v>0</v>
      </c>
      <c r="I135" s="96">
        <v>0</v>
      </c>
      <c r="J135" s="96">
        <v>0</v>
      </c>
      <c r="K135" s="96">
        <v>0</v>
      </c>
      <c r="L135" s="96">
        <v>0</v>
      </c>
      <c r="M135" s="96">
        <v>0</v>
      </c>
      <c r="N135" s="96">
        <v>0</v>
      </c>
      <c r="O135" s="28">
        <f>SUM(C135:N135)</f>
        <v>0</v>
      </c>
      <c r="P135" s="52"/>
      <c r="Q135" s="83"/>
      <c r="R135" s="83"/>
      <c r="S135" s="83"/>
      <c r="T135" s="83"/>
      <c r="U135" s="83"/>
      <c r="V135" s="83"/>
      <c r="W135" s="83"/>
      <c r="X135" s="83"/>
      <c r="Y135" s="83"/>
      <c r="Z135" s="83"/>
    </row>
    <row r="136" spans="1:26" x14ac:dyDescent="0.25">
      <c r="B136" s="108" t="s">
        <v>59</v>
      </c>
      <c r="C136" s="96">
        <v>0</v>
      </c>
      <c r="D136" s="96">
        <v>0</v>
      </c>
      <c r="E136" s="96">
        <v>0</v>
      </c>
      <c r="F136" s="96">
        <v>0</v>
      </c>
      <c r="G136" s="96">
        <v>0</v>
      </c>
      <c r="H136" s="96">
        <v>0</v>
      </c>
      <c r="I136" s="96">
        <v>0</v>
      </c>
      <c r="J136" s="96">
        <v>0</v>
      </c>
      <c r="K136" s="96">
        <v>0</v>
      </c>
      <c r="L136" s="96">
        <v>0</v>
      </c>
      <c r="M136" s="96">
        <v>0</v>
      </c>
      <c r="N136" s="96">
        <v>0</v>
      </c>
      <c r="O136" s="28">
        <f>SUM(C136:N136)</f>
        <v>0</v>
      </c>
      <c r="P136" s="52"/>
      <c r="Q136" s="83"/>
      <c r="R136" s="83"/>
      <c r="S136" s="83"/>
      <c r="T136" s="83"/>
      <c r="U136" s="83"/>
      <c r="V136" s="83"/>
      <c r="W136" s="83"/>
      <c r="X136" s="83"/>
      <c r="Y136" s="83"/>
      <c r="Z136" s="83"/>
    </row>
    <row r="137" spans="1:26" x14ac:dyDescent="0.25">
      <c r="B137" s="127" t="s">
        <v>28</v>
      </c>
      <c r="C137" s="122">
        <f>SUM(C138:C140)</f>
        <v>0</v>
      </c>
      <c r="D137" s="122">
        <f>SUM(D138:D140)</f>
        <v>1.8575177060000001</v>
      </c>
      <c r="E137" s="42">
        <f t="shared" ref="E137:N137" si="37">SUM(E138:E140)</f>
        <v>0</v>
      </c>
      <c r="F137" s="42">
        <f t="shared" si="37"/>
        <v>0</v>
      </c>
      <c r="G137" s="42">
        <f t="shared" si="37"/>
        <v>0</v>
      </c>
      <c r="H137" s="42">
        <f t="shared" si="37"/>
        <v>0</v>
      </c>
      <c r="I137" s="42">
        <f>SUM(I138:I140)</f>
        <v>0</v>
      </c>
      <c r="J137" s="42">
        <f t="shared" si="37"/>
        <v>1.5358223849999999</v>
      </c>
      <c r="K137" s="42">
        <f t="shared" si="37"/>
        <v>0</v>
      </c>
      <c r="L137" s="42">
        <f t="shared" si="37"/>
        <v>0</v>
      </c>
      <c r="M137" s="29">
        <f t="shared" si="37"/>
        <v>0</v>
      </c>
      <c r="N137" s="29">
        <f t="shared" si="37"/>
        <v>0</v>
      </c>
      <c r="O137" s="42">
        <f>SUM(O138:O140)</f>
        <v>3.3933400909999998</v>
      </c>
      <c r="P137" s="52"/>
      <c r="Q137" s="83"/>
      <c r="R137" s="83"/>
      <c r="S137" s="83"/>
      <c r="T137" s="83"/>
      <c r="U137" s="83"/>
      <c r="V137" s="83"/>
      <c r="W137" s="83"/>
      <c r="X137" s="83"/>
      <c r="Y137" s="83"/>
      <c r="Z137" s="83"/>
    </row>
    <row r="138" spans="1:26" x14ac:dyDescent="0.25">
      <c r="A138" s="39" t="s">
        <v>64</v>
      </c>
      <c r="B138" s="108" t="s">
        <v>56</v>
      </c>
      <c r="C138" s="96">
        <v>0</v>
      </c>
      <c r="D138" s="96">
        <v>1.8575177060000001</v>
      </c>
      <c r="E138" s="96">
        <v>0</v>
      </c>
      <c r="F138" s="96">
        <v>0</v>
      </c>
      <c r="G138" s="96">
        <v>0</v>
      </c>
      <c r="H138" s="96">
        <v>0</v>
      </c>
      <c r="I138" s="96">
        <v>0</v>
      </c>
      <c r="J138" s="96">
        <v>1.5358223849999999</v>
      </c>
      <c r="K138" s="96">
        <v>0</v>
      </c>
      <c r="L138" s="96">
        <v>0</v>
      </c>
      <c r="M138" s="96">
        <v>0</v>
      </c>
      <c r="N138" s="96">
        <v>0</v>
      </c>
      <c r="O138" s="28">
        <f>SUM(C138:N138)</f>
        <v>3.3933400909999998</v>
      </c>
      <c r="P138" s="52"/>
      <c r="Q138" s="83"/>
      <c r="R138" s="83"/>
      <c r="S138" s="83"/>
      <c r="T138" s="83"/>
      <c r="U138" s="83"/>
      <c r="V138" s="83"/>
      <c r="W138" s="83"/>
      <c r="X138" s="83"/>
      <c r="Y138" s="83"/>
      <c r="Z138" s="83"/>
    </row>
    <row r="139" spans="1:26" x14ac:dyDescent="0.25">
      <c r="B139" s="108" t="s">
        <v>58</v>
      </c>
      <c r="C139" s="96">
        <v>0</v>
      </c>
      <c r="D139" s="96">
        <v>0</v>
      </c>
      <c r="E139" s="96">
        <v>0</v>
      </c>
      <c r="F139" s="96">
        <v>0</v>
      </c>
      <c r="G139" s="96">
        <v>0</v>
      </c>
      <c r="H139" s="96">
        <v>0</v>
      </c>
      <c r="I139" s="96">
        <v>0</v>
      </c>
      <c r="J139" s="96">
        <v>0</v>
      </c>
      <c r="K139" s="96">
        <v>0</v>
      </c>
      <c r="L139" s="96">
        <v>0</v>
      </c>
      <c r="M139" s="96">
        <v>0</v>
      </c>
      <c r="N139" s="96">
        <v>0</v>
      </c>
      <c r="O139" s="28">
        <f>SUM(C139:N139)</f>
        <v>0</v>
      </c>
      <c r="P139" s="52"/>
      <c r="Q139" s="83"/>
      <c r="R139" s="83"/>
      <c r="S139" s="83"/>
      <c r="T139" s="83"/>
      <c r="U139" s="83"/>
      <c r="V139" s="83"/>
      <c r="W139" s="83"/>
      <c r="X139" s="83"/>
      <c r="Y139" s="83"/>
      <c r="Z139" s="83"/>
    </row>
    <row r="140" spans="1:26" x14ac:dyDescent="0.25">
      <c r="B140" s="108" t="s">
        <v>59</v>
      </c>
      <c r="C140" s="96">
        <v>0</v>
      </c>
      <c r="D140" s="96">
        <v>0</v>
      </c>
      <c r="E140" s="96">
        <v>0</v>
      </c>
      <c r="F140" s="96">
        <v>0</v>
      </c>
      <c r="G140" s="96">
        <v>0</v>
      </c>
      <c r="H140" s="96">
        <v>0</v>
      </c>
      <c r="I140" s="96">
        <v>0</v>
      </c>
      <c r="J140" s="96">
        <v>0</v>
      </c>
      <c r="K140" s="96">
        <v>0</v>
      </c>
      <c r="L140" s="96">
        <v>0</v>
      </c>
      <c r="M140" s="96">
        <v>0</v>
      </c>
      <c r="N140" s="96">
        <v>0</v>
      </c>
      <c r="O140" s="28">
        <f>SUM(C140:N140)</f>
        <v>0</v>
      </c>
      <c r="P140" s="52"/>
      <c r="Q140" s="83"/>
      <c r="R140" s="83"/>
      <c r="S140" s="83"/>
      <c r="T140" s="83"/>
      <c r="U140" s="83"/>
      <c r="V140" s="83"/>
      <c r="W140" s="83"/>
      <c r="X140" s="83"/>
      <c r="Y140" s="83"/>
      <c r="Z140" s="83"/>
    </row>
    <row r="141" spans="1:26" x14ac:dyDescent="0.25">
      <c r="B141" s="108"/>
      <c r="C141" s="96"/>
      <c r="D141" s="96"/>
      <c r="E141" s="96"/>
      <c r="F141" s="96"/>
      <c r="G141" s="96"/>
      <c r="H141" s="96"/>
      <c r="I141" s="96"/>
      <c r="J141" s="96"/>
      <c r="K141" s="96"/>
      <c r="L141" s="96"/>
      <c r="M141" s="96"/>
      <c r="N141" s="96"/>
      <c r="O141" s="28"/>
      <c r="P141" s="52"/>
      <c r="Q141" s="83"/>
      <c r="R141" s="83"/>
      <c r="S141" s="83"/>
      <c r="T141" s="83"/>
      <c r="U141" s="83"/>
      <c r="V141" s="83"/>
      <c r="W141" s="83"/>
      <c r="X141" s="83"/>
      <c r="Y141" s="83"/>
      <c r="Z141" s="83"/>
    </row>
    <row r="142" spans="1:26" s="89" customFormat="1" ht="15.75" thickBot="1" x14ac:dyDescent="0.3">
      <c r="A142" s="33" t="s">
        <v>69</v>
      </c>
      <c r="B142" s="50" t="s">
        <v>70</v>
      </c>
      <c r="C142" s="126">
        <f>+C143+C148+C153</f>
        <v>0</v>
      </c>
      <c r="D142" s="126">
        <f t="shared" ref="D142:N142" si="38">+D143+D148</f>
        <v>0</v>
      </c>
      <c r="E142" s="51">
        <f t="shared" si="38"/>
        <v>0</v>
      </c>
      <c r="F142" s="51">
        <f t="shared" si="38"/>
        <v>0</v>
      </c>
      <c r="G142" s="51">
        <f t="shared" si="38"/>
        <v>0</v>
      </c>
      <c r="H142" s="51">
        <f t="shared" si="38"/>
        <v>0</v>
      </c>
      <c r="I142" s="51">
        <f t="shared" si="38"/>
        <v>0</v>
      </c>
      <c r="J142" s="51">
        <f t="shared" si="38"/>
        <v>0</v>
      </c>
      <c r="K142" s="51">
        <f t="shared" si="38"/>
        <v>0</v>
      </c>
      <c r="L142" s="51">
        <f t="shared" si="38"/>
        <v>0</v>
      </c>
      <c r="M142" s="51">
        <f t="shared" si="38"/>
        <v>0</v>
      </c>
      <c r="N142" s="51">
        <f t="shared" si="38"/>
        <v>0</v>
      </c>
      <c r="O142" s="51">
        <f>+O143+O148</f>
        <v>0</v>
      </c>
      <c r="P142" s="52"/>
      <c r="Q142" s="83"/>
      <c r="R142" s="83"/>
      <c r="S142" s="83"/>
      <c r="T142" s="83"/>
      <c r="U142" s="83"/>
      <c r="V142" s="83"/>
      <c r="W142" s="83"/>
      <c r="X142" s="83"/>
      <c r="Y142" s="83"/>
      <c r="Z142" s="83"/>
    </row>
    <row r="143" spans="1:26" ht="15.75" thickTop="1" x14ac:dyDescent="0.25">
      <c r="B143" s="34" t="s">
        <v>17</v>
      </c>
      <c r="C143" s="122">
        <f t="shared" ref="C143:O143" si="39">SUM(C144:C146)</f>
        <v>0</v>
      </c>
      <c r="D143" s="122">
        <f t="shared" si="39"/>
        <v>0</v>
      </c>
      <c r="E143" s="42">
        <f t="shared" si="39"/>
        <v>0</v>
      </c>
      <c r="F143" s="42">
        <f t="shared" si="39"/>
        <v>0</v>
      </c>
      <c r="G143" s="42">
        <f t="shared" si="39"/>
        <v>0</v>
      </c>
      <c r="H143" s="42">
        <f t="shared" si="39"/>
        <v>0</v>
      </c>
      <c r="I143" s="42">
        <f t="shared" si="39"/>
        <v>0</v>
      </c>
      <c r="J143" s="42">
        <f t="shared" si="39"/>
        <v>0</v>
      </c>
      <c r="K143" s="42">
        <f t="shared" si="39"/>
        <v>0</v>
      </c>
      <c r="L143" s="42">
        <f t="shared" si="39"/>
        <v>0</v>
      </c>
      <c r="M143" s="42">
        <f t="shared" si="39"/>
        <v>0</v>
      </c>
      <c r="N143" s="42">
        <f t="shared" si="39"/>
        <v>0</v>
      </c>
      <c r="O143" s="42">
        <f t="shared" si="39"/>
        <v>0</v>
      </c>
      <c r="P143" s="52"/>
      <c r="Q143" s="83"/>
      <c r="R143" s="83"/>
      <c r="S143" s="83"/>
      <c r="T143" s="83"/>
      <c r="U143" s="83"/>
      <c r="V143" s="83"/>
      <c r="W143" s="83"/>
      <c r="X143" s="83"/>
      <c r="Y143" s="83"/>
      <c r="Z143" s="83"/>
    </row>
    <row r="144" spans="1:26" x14ac:dyDescent="0.25">
      <c r="A144" s="33" t="s">
        <v>69</v>
      </c>
      <c r="B144" s="129" t="s">
        <v>56</v>
      </c>
      <c r="C144" s="123">
        <v>0</v>
      </c>
      <c r="D144" s="123">
        <v>0</v>
      </c>
      <c r="E144" s="123">
        <v>0</v>
      </c>
      <c r="F144" s="123">
        <v>0</v>
      </c>
      <c r="G144" s="123">
        <v>0</v>
      </c>
      <c r="H144" s="123">
        <v>0</v>
      </c>
      <c r="I144" s="123">
        <v>0</v>
      </c>
      <c r="J144" s="123">
        <v>0</v>
      </c>
      <c r="K144" s="123">
        <v>0</v>
      </c>
      <c r="L144" s="123">
        <v>0</v>
      </c>
      <c r="M144" s="123">
        <v>0</v>
      </c>
      <c r="N144" s="123">
        <v>0</v>
      </c>
      <c r="O144" s="28">
        <f>SUM(C144:N144)</f>
        <v>0</v>
      </c>
      <c r="P144" s="52"/>
      <c r="Q144" s="83"/>
      <c r="R144" s="83"/>
      <c r="S144" s="83"/>
      <c r="T144" s="83"/>
      <c r="U144" s="83"/>
      <c r="V144" s="83"/>
      <c r="W144" s="83"/>
      <c r="X144" s="83"/>
      <c r="Y144" s="83"/>
      <c r="Z144" s="83"/>
    </row>
    <row r="145" spans="1:26" x14ac:dyDescent="0.25">
      <c r="B145" s="129" t="s">
        <v>58</v>
      </c>
      <c r="C145" s="123">
        <v>0</v>
      </c>
      <c r="D145" s="123">
        <v>0</v>
      </c>
      <c r="E145" s="124">
        <v>0</v>
      </c>
      <c r="F145" s="124">
        <v>0</v>
      </c>
      <c r="G145" s="124">
        <v>0</v>
      </c>
      <c r="H145" s="124">
        <v>0</v>
      </c>
      <c r="I145" s="124">
        <v>0</v>
      </c>
      <c r="J145" s="124">
        <v>0</v>
      </c>
      <c r="K145" s="124">
        <v>0</v>
      </c>
      <c r="L145" s="132">
        <v>0</v>
      </c>
      <c r="M145" s="132">
        <v>0</v>
      </c>
      <c r="N145" s="132">
        <v>0</v>
      </c>
      <c r="O145" s="28">
        <f>SUM(C145:N145)</f>
        <v>0</v>
      </c>
      <c r="P145" s="52"/>
      <c r="Q145" s="83"/>
      <c r="R145" s="83"/>
      <c r="S145" s="83"/>
      <c r="T145" s="83"/>
      <c r="U145" s="83"/>
      <c r="V145" s="83"/>
      <c r="W145" s="83"/>
      <c r="X145" s="83"/>
      <c r="Y145" s="83"/>
      <c r="Z145" s="83"/>
    </row>
    <row r="146" spans="1:26" x14ac:dyDescent="0.25">
      <c r="B146" s="129" t="s">
        <v>59</v>
      </c>
      <c r="C146" s="123">
        <v>0</v>
      </c>
      <c r="D146" s="123">
        <v>0</v>
      </c>
      <c r="E146" s="124">
        <v>0</v>
      </c>
      <c r="F146" s="124">
        <v>0</v>
      </c>
      <c r="G146" s="124">
        <v>0</v>
      </c>
      <c r="H146" s="124">
        <v>0</v>
      </c>
      <c r="I146" s="124">
        <v>0</v>
      </c>
      <c r="J146" s="124">
        <v>0</v>
      </c>
      <c r="K146" s="124">
        <v>0</v>
      </c>
      <c r="L146" s="132">
        <v>0</v>
      </c>
      <c r="M146" s="132">
        <v>0</v>
      </c>
      <c r="N146" s="132">
        <v>0</v>
      </c>
      <c r="O146" s="28">
        <f>SUM(C146:N146)</f>
        <v>0</v>
      </c>
      <c r="P146" s="52"/>
      <c r="Q146" s="83"/>
      <c r="R146" s="83"/>
      <c r="S146" s="83"/>
      <c r="T146" s="83"/>
      <c r="U146" s="83"/>
      <c r="V146" s="83"/>
      <c r="W146" s="83"/>
      <c r="X146" s="83"/>
      <c r="Y146" s="83"/>
      <c r="Z146" s="83"/>
    </row>
    <row r="147" spans="1:26" x14ac:dyDescent="0.25">
      <c r="B147" s="129"/>
      <c r="C147" s="123"/>
      <c r="D147" s="123"/>
      <c r="E147" s="124"/>
      <c r="F147" s="124"/>
      <c r="G147" s="124"/>
      <c r="H147" s="124"/>
      <c r="I147" s="124"/>
      <c r="J147" s="124"/>
      <c r="K147" s="124"/>
      <c r="L147" s="132"/>
      <c r="M147" s="132"/>
      <c r="N147" s="132"/>
      <c r="O147" s="132"/>
      <c r="P147" s="52"/>
      <c r="Q147" s="83"/>
      <c r="R147" s="83"/>
      <c r="S147" s="83"/>
      <c r="T147" s="83"/>
      <c r="U147" s="83"/>
      <c r="V147" s="83"/>
      <c r="W147" s="83"/>
      <c r="X147" s="83"/>
      <c r="Y147" s="83"/>
      <c r="Z147" s="83"/>
    </row>
    <row r="148" spans="1:26" x14ac:dyDescent="0.25">
      <c r="B148" s="34" t="s">
        <v>93</v>
      </c>
      <c r="C148" s="122">
        <f t="shared" ref="C148:O148" si="40">SUM(C149:C151)</f>
        <v>0</v>
      </c>
      <c r="D148" s="122">
        <f t="shared" si="40"/>
        <v>0</v>
      </c>
      <c r="E148" s="42">
        <f t="shared" si="40"/>
        <v>0</v>
      </c>
      <c r="F148" s="42">
        <f t="shared" si="40"/>
        <v>0</v>
      </c>
      <c r="G148" s="42">
        <f t="shared" si="40"/>
        <v>0</v>
      </c>
      <c r="H148" s="42">
        <f t="shared" si="40"/>
        <v>0</v>
      </c>
      <c r="I148" s="42">
        <f t="shared" si="40"/>
        <v>0</v>
      </c>
      <c r="J148" s="42">
        <f t="shared" si="40"/>
        <v>0</v>
      </c>
      <c r="K148" s="42">
        <f t="shared" si="40"/>
        <v>0</v>
      </c>
      <c r="L148" s="42">
        <f t="shared" si="40"/>
        <v>0</v>
      </c>
      <c r="M148" s="42">
        <f t="shared" si="40"/>
        <v>0</v>
      </c>
      <c r="N148" s="42">
        <f t="shared" si="40"/>
        <v>0</v>
      </c>
      <c r="O148" s="42">
        <f t="shared" si="40"/>
        <v>0</v>
      </c>
      <c r="P148" s="52"/>
      <c r="Q148" s="83"/>
      <c r="R148" s="83"/>
      <c r="S148" s="83"/>
      <c r="T148" s="83"/>
      <c r="U148" s="83"/>
      <c r="V148" s="83"/>
      <c r="W148" s="83"/>
      <c r="X148" s="83"/>
      <c r="Y148" s="83"/>
      <c r="Z148" s="83"/>
    </row>
    <row r="149" spans="1:26" x14ac:dyDescent="0.25">
      <c r="B149" s="129" t="s">
        <v>56</v>
      </c>
      <c r="C149" s="123">
        <v>0</v>
      </c>
      <c r="D149" s="123">
        <v>0</v>
      </c>
      <c r="E149" s="124">
        <v>0</v>
      </c>
      <c r="F149" s="124">
        <v>0</v>
      </c>
      <c r="G149" s="124">
        <v>0</v>
      </c>
      <c r="H149" s="124">
        <v>0</v>
      </c>
      <c r="I149" s="124">
        <v>0</v>
      </c>
      <c r="J149" s="124">
        <v>0</v>
      </c>
      <c r="K149" s="124">
        <v>0</v>
      </c>
      <c r="L149" s="124">
        <v>0</v>
      </c>
      <c r="M149" s="124">
        <v>0</v>
      </c>
      <c r="N149" s="124">
        <v>0</v>
      </c>
      <c r="O149" s="28">
        <f>SUM(C149:N149)</f>
        <v>0</v>
      </c>
      <c r="P149" s="52"/>
      <c r="Q149" s="83"/>
      <c r="R149" s="83"/>
      <c r="S149" s="83"/>
      <c r="T149" s="83"/>
      <c r="U149" s="83"/>
      <c r="V149" s="83"/>
      <c r="W149" s="83"/>
      <c r="X149" s="83"/>
      <c r="Y149" s="83"/>
      <c r="Z149" s="83"/>
    </row>
    <row r="150" spans="1:26" x14ac:dyDescent="0.25">
      <c r="B150" s="129" t="s">
        <v>58</v>
      </c>
      <c r="C150" s="123">
        <v>0</v>
      </c>
      <c r="D150" s="123">
        <v>0</v>
      </c>
      <c r="E150" s="124">
        <v>0</v>
      </c>
      <c r="F150" s="124">
        <v>0</v>
      </c>
      <c r="G150" s="124">
        <v>0</v>
      </c>
      <c r="H150" s="124">
        <v>0</v>
      </c>
      <c r="I150" s="124">
        <v>0</v>
      </c>
      <c r="J150" s="124">
        <v>0</v>
      </c>
      <c r="K150" s="124">
        <v>0</v>
      </c>
      <c r="L150" s="124">
        <v>0</v>
      </c>
      <c r="M150" s="124">
        <v>0</v>
      </c>
      <c r="N150" s="124">
        <v>0</v>
      </c>
      <c r="O150" s="28">
        <f>SUM(C150:N150)</f>
        <v>0</v>
      </c>
      <c r="P150" s="52"/>
      <c r="Q150" s="83"/>
      <c r="R150" s="83"/>
      <c r="S150" s="83"/>
      <c r="T150" s="83"/>
      <c r="U150" s="83"/>
      <c r="V150" s="83"/>
      <c r="W150" s="83"/>
      <c r="X150" s="83"/>
      <c r="Y150" s="83"/>
      <c r="Z150" s="83"/>
    </row>
    <row r="151" spans="1:26" x14ac:dyDescent="0.25">
      <c r="B151" s="129" t="s">
        <v>59</v>
      </c>
      <c r="C151" s="123">
        <v>0</v>
      </c>
      <c r="D151" s="123">
        <v>0</v>
      </c>
      <c r="E151" s="124">
        <v>0</v>
      </c>
      <c r="F151" s="124">
        <v>0</v>
      </c>
      <c r="G151" s="124">
        <v>0</v>
      </c>
      <c r="H151" s="124">
        <v>0</v>
      </c>
      <c r="I151" s="124">
        <v>0</v>
      </c>
      <c r="J151" s="124">
        <v>0</v>
      </c>
      <c r="K151" s="124">
        <v>0</v>
      </c>
      <c r="L151" s="124">
        <v>0</v>
      </c>
      <c r="M151" s="124">
        <v>0</v>
      </c>
      <c r="N151" s="124">
        <v>0</v>
      </c>
      <c r="O151" s="28">
        <f>SUM(C151:N151)</f>
        <v>0</v>
      </c>
      <c r="P151" s="52"/>
      <c r="Q151" s="83"/>
      <c r="R151" s="83"/>
      <c r="S151" s="83"/>
      <c r="T151" s="83"/>
      <c r="U151" s="83"/>
      <c r="V151" s="83"/>
      <c r="W151" s="83"/>
      <c r="X151" s="83"/>
      <c r="Y151" s="83"/>
      <c r="Z151" s="83"/>
    </row>
    <row r="152" spans="1:26" ht="14.25" x14ac:dyDescent="0.2">
      <c r="B152" s="129"/>
      <c r="C152" s="123"/>
      <c r="D152" s="123"/>
      <c r="E152" s="124"/>
      <c r="F152" s="124"/>
      <c r="G152" s="124"/>
      <c r="H152" s="124"/>
      <c r="I152" s="124"/>
      <c r="J152" s="124"/>
      <c r="K152" s="124"/>
      <c r="L152" s="124"/>
      <c r="M152" s="124"/>
      <c r="N152" s="124"/>
      <c r="O152" s="124"/>
      <c r="P152" s="52"/>
      <c r="Q152" s="83"/>
      <c r="R152" s="83"/>
      <c r="S152" s="83"/>
      <c r="T152" s="83"/>
      <c r="U152" s="83"/>
      <c r="V152" s="83"/>
      <c r="W152" s="83"/>
      <c r="X152" s="83"/>
      <c r="Y152" s="83"/>
      <c r="Z152" s="83"/>
    </row>
    <row r="153" spans="1:26" x14ac:dyDescent="0.25">
      <c r="B153" s="34" t="s">
        <v>94</v>
      </c>
      <c r="C153" s="122">
        <f t="shared" ref="C153:O153" si="41">SUM(C154:C156)</f>
        <v>0</v>
      </c>
      <c r="D153" s="122">
        <f t="shared" si="41"/>
        <v>0</v>
      </c>
      <c r="E153" s="42">
        <f t="shared" si="41"/>
        <v>0</v>
      </c>
      <c r="F153" s="42">
        <f t="shared" si="41"/>
        <v>0</v>
      </c>
      <c r="G153" s="42">
        <f t="shared" si="41"/>
        <v>0</v>
      </c>
      <c r="H153" s="42">
        <f t="shared" si="41"/>
        <v>0</v>
      </c>
      <c r="I153" s="42">
        <f t="shared" si="41"/>
        <v>0</v>
      </c>
      <c r="J153" s="42">
        <f t="shared" si="41"/>
        <v>0</v>
      </c>
      <c r="K153" s="42">
        <f t="shared" si="41"/>
        <v>0</v>
      </c>
      <c r="L153" s="42">
        <f t="shared" si="41"/>
        <v>0</v>
      </c>
      <c r="M153" s="42">
        <f t="shared" si="41"/>
        <v>0</v>
      </c>
      <c r="N153" s="42">
        <f t="shared" si="41"/>
        <v>0</v>
      </c>
      <c r="O153" s="42">
        <f t="shared" si="41"/>
        <v>0</v>
      </c>
      <c r="P153" s="52"/>
      <c r="Q153" s="83"/>
      <c r="R153" s="83"/>
      <c r="S153" s="83"/>
      <c r="T153" s="83"/>
      <c r="U153" s="83"/>
      <c r="V153" s="83"/>
      <c r="W153" s="83"/>
      <c r="X153" s="83"/>
      <c r="Y153" s="83"/>
      <c r="Z153" s="83"/>
    </row>
    <row r="154" spans="1:26" x14ac:dyDescent="0.25">
      <c r="B154" s="108" t="s">
        <v>56</v>
      </c>
      <c r="C154" s="96">
        <v>0</v>
      </c>
      <c r="D154" s="96">
        <v>0</v>
      </c>
      <c r="E154" s="96">
        <v>0</v>
      </c>
      <c r="F154" s="96">
        <v>0</v>
      </c>
      <c r="G154" s="96">
        <v>0</v>
      </c>
      <c r="H154" s="96">
        <v>0</v>
      </c>
      <c r="I154" s="96">
        <v>0</v>
      </c>
      <c r="J154" s="96">
        <v>0</v>
      </c>
      <c r="K154" s="96">
        <v>0</v>
      </c>
      <c r="L154" s="96">
        <v>0</v>
      </c>
      <c r="M154" s="96">
        <v>0</v>
      </c>
      <c r="N154" s="96">
        <v>0</v>
      </c>
      <c r="O154" s="28">
        <f>SUM(C154:N154)</f>
        <v>0</v>
      </c>
      <c r="P154" s="52"/>
      <c r="Q154" s="83"/>
      <c r="R154" s="83"/>
      <c r="S154" s="83"/>
      <c r="T154" s="83"/>
      <c r="U154" s="83"/>
      <c r="V154" s="83"/>
      <c r="W154" s="83"/>
      <c r="X154" s="83"/>
      <c r="Y154" s="83"/>
      <c r="Z154" s="83"/>
    </row>
    <row r="155" spans="1:26" x14ac:dyDescent="0.25">
      <c r="B155" s="108" t="s">
        <v>58</v>
      </c>
      <c r="C155" s="96">
        <v>0</v>
      </c>
      <c r="D155" s="96">
        <v>0</v>
      </c>
      <c r="E155" s="96">
        <v>0</v>
      </c>
      <c r="F155" s="96">
        <v>0</v>
      </c>
      <c r="G155" s="96">
        <v>0</v>
      </c>
      <c r="H155" s="96">
        <v>0</v>
      </c>
      <c r="I155" s="96">
        <v>0</v>
      </c>
      <c r="J155" s="96">
        <v>0</v>
      </c>
      <c r="K155" s="96">
        <v>0</v>
      </c>
      <c r="L155" s="96">
        <v>0</v>
      </c>
      <c r="M155" s="96">
        <v>0</v>
      </c>
      <c r="N155" s="96">
        <v>0</v>
      </c>
      <c r="O155" s="28">
        <f>SUM(C155:N155)</f>
        <v>0</v>
      </c>
      <c r="P155" s="52"/>
      <c r="Q155" s="83"/>
      <c r="R155" s="83"/>
      <c r="S155" s="83"/>
      <c r="T155" s="83"/>
      <c r="U155" s="83"/>
      <c r="V155" s="83"/>
      <c r="W155" s="83"/>
      <c r="X155" s="83"/>
      <c r="Y155" s="83"/>
      <c r="Z155" s="83"/>
    </row>
    <row r="156" spans="1:26" x14ac:dyDescent="0.25">
      <c r="B156" s="108" t="s">
        <v>59</v>
      </c>
      <c r="C156" s="96">
        <v>0</v>
      </c>
      <c r="D156" s="96">
        <v>0</v>
      </c>
      <c r="E156" s="96">
        <v>0</v>
      </c>
      <c r="F156" s="96">
        <v>0</v>
      </c>
      <c r="G156" s="96">
        <v>0</v>
      </c>
      <c r="H156" s="96">
        <v>0</v>
      </c>
      <c r="I156" s="96">
        <v>0</v>
      </c>
      <c r="J156" s="96">
        <v>0</v>
      </c>
      <c r="K156" s="96">
        <v>0</v>
      </c>
      <c r="L156" s="96">
        <v>0</v>
      </c>
      <c r="M156" s="96">
        <v>0</v>
      </c>
      <c r="N156" s="96">
        <v>0</v>
      </c>
      <c r="O156" s="28">
        <f>SUM(C156:N156)</f>
        <v>0</v>
      </c>
      <c r="P156" s="52"/>
      <c r="Q156" s="83"/>
      <c r="R156" s="83"/>
      <c r="S156" s="83"/>
      <c r="T156" s="83"/>
      <c r="U156" s="83"/>
      <c r="V156" s="83"/>
      <c r="W156" s="83"/>
      <c r="X156" s="83"/>
      <c r="Y156" s="83"/>
      <c r="Z156" s="83"/>
    </row>
    <row r="157" spans="1:26" x14ac:dyDescent="0.25">
      <c r="B157" s="108"/>
      <c r="C157" s="96"/>
      <c r="D157" s="96"/>
      <c r="E157" s="96"/>
      <c r="F157" s="96"/>
      <c r="G157" s="96"/>
      <c r="H157" s="96"/>
      <c r="I157" s="96"/>
      <c r="J157" s="96"/>
      <c r="K157" s="96"/>
      <c r="L157" s="96"/>
      <c r="M157" s="96"/>
      <c r="N157" s="96"/>
      <c r="O157" s="28"/>
      <c r="P157" s="52"/>
      <c r="Q157" s="83"/>
      <c r="R157" s="83"/>
      <c r="S157" s="83"/>
      <c r="T157" s="83"/>
      <c r="U157" s="83"/>
      <c r="V157" s="83"/>
      <c r="W157" s="83"/>
      <c r="X157" s="83"/>
      <c r="Y157" s="83"/>
      <c r="Z157" s="83"/>
    </row>
    <row r="158" spans="1:26" ht="15.75" thickBot="1" x14ac:dyDescent="0.3">
      <c r="B158" s="125" t="s">
        <v>72</v>
      </c>
      <c r="C158" s="126">
        <f>+C159+C165+C169</f>
        <v>0</v>
      </c>
      <c r="D158" s="126">
        <f t="shared" ref="D158:N158" si="42">+D159+D165</f>
        <v>0</v>
      </c>
      <c r="E158" s="51">
        <f t="shared" si="42"/>
        <v>0</v>
      </c>
      <c r="F158" s="51">
        <f t="shared" si="42"/>
        <v>0</v>
      </c>
      <c r="G158" s="51">
        <f t="shared" si="42"/>
        <v>0</v>
      </c>
      <c r="H158" s="51">
        <f t="shared" si="42"/>
        <v>2.9047645309999996</v>
      </c>
      <c r="I158" s="51">
        <f>+I159+I165</f>
        <v>0</v>
      </c>
      <c r="J158" s="51">
        <f t="shared" si="42"/>
        <v>0</v>
      </c>
      <c r="K158" s="51">
        <f t="shared" si="42"/>
        <v>0</v>
      </c>
      <c r="L158" s="51">
        <f t="shared" si="42"/>
        <v>0</v>
      </c>
      <c r="M158" s="51">
        <f t="shared" si="42"/>
        <v>0</v>
      </c>
      <c r="N158" s="51">
        <f t="shared" si="42"/>
        <v>0</v>
      </c>
      <c r="O158" s="51">
        <f>+O159+O165</f>
        <v>2.9047645309999996</v>
      </c>
      <c r="P158" s="52"/>
      <c r="Q158" s="83"/>
      <c r="R158" s="83"/>
      <c r="S158" s="83"/>
      <c r="T158" s="83"/>
      <c r="U158" s="83"/>
      <c r="V158" s="83"/>
      <c r="W158" s="83"/>
      <c r="X158" s="83"/>
      <c r="Y158" s="83"/>
      <c r="Z158" s="83"/>
    </row>
    <row r="159" spans="1:26" ht="15.75" thickTop="1" x14ac:dyDescent="0.25">
      <c r="B159" s="127" t="s">
        <v>54</v>
      </c>
      <c r="C159" s="122">
        <f>SUM(C160:C163)</f>
        <v>0</v>
      </c>
      <c r="D159" s="122">
        <f>SUM(D160:D163)</f>
        <v>0</v>
      </c>
      <c r="E159" s="42">
        <f t="shared" ref="E159:N159" si="43">SUM(E160:E163)</f>
        <v>0</v>
      </c>
      <c r="F159" s="42">
        <f t="shared" si="43"/>
        <v>0</v>
      </c>
      <c r="G159" s="42">
        <f t="shared" si="43"/>
        <v>0</v>
      </c>
      <c r="H159" s="42">
        <f t="shared" si="43"/>
        <v>2.9047645309999996</v>
      </c>
      <c r="I159" s="42">
        <f>SUM(I160:I163)</f>
        <v>0</v>
      </c>
      <c r="J159" s="42">
        <f t="shared" si="43"/>
        <v>0</v>
      </c>
      <c r="K159" s="42">
        <f t="shared" si="43"/>
        <v>0</v>
      </c>
      <c r="L159" s="42">
        <f t="shared" si="43"/>
        <v>0</v>
      </c>
      <c r="M159" s="42">
        <f t="shared" si="43"/>
        <v>0</v>
      </c>
      <c r="N159" s="42">
        <f t="shared" si="43"/>
        <v>0</v>
      </c>
      <c r="O159" s="42">
        <f>SUM(O160:O163)</f>
        <v>2.9047645309999996</v>
      </c>
      <c r="P159" s="52"/>
      <c r="Q159" s="83"/>
      <c r="R159" s="83"/>
      <c r="S159" s="83"/>
      <c r="T159" s="83"/>
      <c r="U159" s="83"/>
      <c r="V159" s="83"/>
      <c r="W159" s="83"/>
      <c r="X159" s="83"/>
      <c r="Y159" s="83"/>
      <c r="Z159" s="83"/>
    </row>
    <row r="160" spans="1:26" x14ac:dyDescent="0.25">
      <c r="A160" s="39" t="s">
        <v>73</v>
      </c>
      <c r="B160" s="129" t="s">
        <v>56</v>
      </c>
      <c r="C160" s="123">
        <v>0</v>
      </c>
      <c r="D160" s="123">
        <v>0</v>
      </c>
      <c r="E160" s="124">
        <v>0</v>
      </c>
      <c r="F160" s="124">
        <v>0</v>
      </c>
      <c r="G160" s="124">
        <v>0</v>
      </c>
      <c r="H160" s="124">
        <v>2.9047645309999996</v>
      </c>
      <c r="I160" s="124">
        <v>0</v>
      </c>
      <c r="J160" s="124">
        <v>0</v>
      </c>
      <c r="K160" s="124">
        <v>0</v>
      </c>
      <c r="L160" s="124">
        <v>0</v>
      </c>
      <c r="M160" s="124">
        <v>0</v>
      </c>
      <c r="N160" s="132">
        <v>0</v>
      </c>
      <c r="O160" s="28">
        <f>SUM(C160:N160)</f>
        <v>2.9047645309999996</v>
      </c>
      <c r="P160" s="52"/>
      <c r="Q160" s="83"/>
      <c r="R160" s="83"/>
      <c r="S160" s="83"/>
      <c r="T160" s="83"/>
      <c r="U160" s="83"/>
      <c r="V160" s="83"/>
      <c r="W160" s="83"/>
      <c r="X160" s="83"/>
      <c r="Y160" s="83"/>
      <c r="Z160" s="83"/>
    </row>
    <row r="161" spans="1:26" x14ac:dyDescent="0.25">
      <c r="B161" s="129" t="s">
        <v>58</v>
      </c>
      <c r="C161" s="124">
        <v>0</v>
      </c>
      <c r="D161" s="124">
        <v>0</v>
      </c>
      <c r="E161" s="124">
        <v>0</v>
      </c>
      <c r="F161" s="124">
        <v>0</v>
      </c>
      <c r="G161" s="124">
        <v>0</v>
      </c>
      <c r="H161" s="124">
        <v>0</v>
      </c>
      <c r="I161" s="124">
        <v>0</v>
      </c>
      <c r="J161" s="124">
        <v>0</v>
      </c>
      <c r="K161" s="124">
        <v>0</v>
      </c>
      <c r="L161" s="124">
        <v>0</v>
      </c>
      <c r="M161" s="124">
        <v>0</v>
      </c>
      <c r="N161" s="124">
        <v>0</v>
      </c>
      <c r="O161" s="28">
        <f>SUM(C161:N161)</f>
        <v>0</v>
      </c>
      <c r="P161" s="52"/>
      <c r="Q161" s="83"/>
      <c r="R161" s="83"/>
      <c r="S161" s="83"/>
      <c r="T161" s="83"/>
      <c r="U161" s="83"/>
      <c r="V161" s="83"/>
      <c r="W161" s="83"/>
      <c r="X161" s="83"/>
      <c r="Y161" s="83"/>
      <c r="Z161" s="83"/>
    </row>
    <row r="162" spans="1:26" x14ac:dyDescent="0.25">
      <c r="B162" s="44" t="s">
        <v>74</v>
      </c>
      <c r="C162" s="124">
        <v>0</v>
      </c>
      <c r="D162" s="124">
        <v>0</v>
      </c>
      <c r="E162" s="124">
        <v>0</v>
      </c>
      <c r="F162" s="124">
        <v>0</v>
      </c>
      <c r="G162" s="124">
        <v>0</v>
      </c>
      <c r="H162" s="124">
        <v>0</v>
      </c>
      <c r="I162" s="124">
        <v>0</v>
      </c>
      <c r="J162" s="124">
        <v>0</v>
      </c>
      <c r="K162" s="124">
        <v>0</v>
      </c>
      <c r="L162" s="124">
        <v>0</v>
      </c>
      <c r="M162" s="124">
        <v>0</v>
      </c>
      <c r="N162" s="124">
        <v>0</v>
      </c>
      <c r="O162" s="28">
        <f>SUM(C162:N162)</f>
        <v>0</v>
      </c>
      <c r="P162" s="52"/>
      <c r="Q162" s="83"/>
      <c r="R162" s="83"/>
      <c r="S162" s="83"/>
      <c r="T162" s="83"/>
      <c r="U162" s="83"/>
      <c r="V162" s="83"/>
      <c r="W162" s="83"/>
      <c r="X162" s="83"/>
      <c r="Y162" s="83"/>
      <c r="Z162" s="83"/>
    </row>
    <row r="163" spans="1:26" x14ac:dyDescent="0.25">
      <c r="B163" s="129" t="s">
        <v>59</v>
      </c>
      <c r="C163" s="124">
        <v>0</v>
      </c>
      <c r="D163" s="124">
        <v>0</v>
      </c>
      <c r="E163" s="124">
        <v>0</v>
      </c>
      <c r="F163" s="124">
        <v>0</v>
      </c>
      <c r="G163" s="124">
        <v>0</v>
      </c>
      <c r="H163" s="124">
        <v>0</v>
      </c>
      <c r="I163" s="124">
        <v>0</v>
      </c>
      <c r="J163" s="124">
        <v>0</v>
      </c>
      <c r="K163" s="124">
        <v>0</v>
      </c>
      <c r="L163" s="124">
        <v>0</v>
      </c>
      <c r="M163" s="124">
        <v>0</v>
      </c>
      <c r="N163" s="132">
        <v>0</v>
      </c>
      <c r="O163" s="28">
        <f>SUM(C163:N163)</f>
        <v>0</v>
      </c>
      <c r="P163" s="52"/>
      <c r="Q163" s="83"/>
      <c r="R163" s="83"/>
      <c r="S163" s="83"/>
      <c r="T163" s="83"/>
      <c r="U163" s="83"/>
      <c r="V163" s="83"/>
      <c r="W163" s="83"/>
      <c r="X163" s="83"/>
      <c r="Y163" s="83"/>
      <c r="Z163" s="83"/>
    </row>
    <row r="164" spans="1:26" x14ac:dyDescent="0.25">
      <c r="B164" s="129"/>
      <c r="C164" s="124"/>
      <c r="D164" s="124"/>
      <c r="E164" s="124"/>
      <c r="F164" s="124"/>
      <c r="G164" s="124"/>
      <c r="H164" s="124"/>
      <c r="I164" s="124"/>
      <c r="J164" s="124"/>
      <c r="K164" s="124"/>
      <c r="L164" s="124"/>
      <c r="M164" s="124"/>
      <c r="N164" s="132"/>
      <c r="O164" s="132"/>
      <c r="P164" s="52"/>
      <c r="Q164" s="83"/>
      <c r="R164" s="83"/>
      <c r="S164" s="83"/>
      <c r="T164" s="83"/>
      <c r="U164" s="83"/>
      <c r="V164" s="83"/>
      <c r="W164" s="83"/>
      <c r="X164" s="83"/>
      <c r="Y164" s="83"/>
      <c r="Z164" s="83"/>
    </row>
    <row r="165" spans="1:26" x14ac:dyDescent="0.25">
      <c r="B165" s="34" t="s">
        <v>63</v>
      </c>
      <c r="C165" s="42">
        <v>0</v>
      </c>
      <c r="D165" s="42">
        <v>0</v>
      </c>
      <c r="E165" s="42">
        <v>0</v>
      </c>
      <c r="F165" s="42">
        <v>0</v>
      </c>
      <c r="G165" s="42">
        <v>0</v>
      </c>
      <c r="H165" s="42">
        <v>0</v>
      </c>
      <c r="I165" s="42">
        <v>0</v>
      </c>
      <c r="J165" s="42">
        <v>0</v>
      </c>
      <c r="K165" s="42">
        <v>0</v>
      </c>
      <c r="L165" s="42">
        <f>SUM(L166:L168)</f>
        <v>0</v>
      </c>
      <c r="M165" s="42">
        <f>SUM(M166:M168)</f>
        <v>0</v>
      </c>
      <c r="N165" s="42">
        <f>SUM(N166:N168)</f>
        <v>0</v>
      </c>
      <c r="O165" s="42">
        <f>SUM(O166:O168)</f>
        <v>0</v>
      </c>
      <c r="P165" s="52"/>
      <c r="Q165" s="83"/>
      <c r="R165" s="83"/>
      <c r="S165" s="83"/>
      <c r="T165" s="83"/>
      <c r="U165" s="83"/>
      <c r="V165" s="83"/>
      <c r="W165" s="83"/>
      <c r="X165" s="83"/>
      <c r="Y165" s="83"/>
      <c r="Z165" s="83"/>
    </row>
    <row r="166" spans="1:26" x14ac:dyDescent="0.25">
      <c r="B166" s="129" t="s">
        <v>56</v>
      </c>
      <c r="C166" s="123">
        <v>0</v>
      </c>
      <c r="D166" s="123">
        <v>0</v>
      </c>
      <c r="E166" s="124">
        <v>0</v>
      </c>
      <c r="F166" s="124">
        <v>0</v>
      </c>
      <c r="G166" s="124">
        <v>0</v>
      </c>
      <c r="H166" s="124">
        <v>0</v>
      </c>
      <c r="I166" s="124">
        <v>0</v>
      </c>
      <c r="J166" s="124">
        <v>0</v>
      </c>
      <c r="K166" s="124">
        <v>0</v>
      </c>
      <c r="L166" s="124">
        <v>0</v>
      </c>
      <c r="M166" s="124">
        <v>0</v>
      </c>
      <c r="N166" s="124">
        <v>0</v>
      </c>
      <c r="O166" s="28">
        <f>SUM(C166:N166)</f>
        <v>0</v>
      </c>
      <c r="P166" s="52"/>
      <c r="Q166" s="83"/>
      <c r="R166" s="83"/>
      <c r="S166" s="83"/>
      <c r="T166" s="83"/>
      <c r="U166" s="83"/>
      <c r="V166" s="83"/>
      <c r="W166" s="83"/>
      <c r="X166" s="83"/>
      <c r="Y166" s="83"/>
      <c r="Z166" s="83"/>
    </row>
    <row r="167" spans="1:26" x14ac:dyDescent="0.25">
      <c r="B167" s="129" t="s">
        <v>58</v>
      </c>
      <c r="C167" s="123">
        <v>0</v>
      </c>
      <c r="D167" s="123">
        <v>0</v>
      </c>
      <c r="E167" s="124">
        <v>0</v>
      </c>
      <c r="F167" s="124">
        <v>0</v>
      </c>
      <c r="G167" s="124">
        <v>0</v>
      </c>
      <c r="H167" s="124">
        <v>0</v>
      </c>
      <c r="I167" s="124">
        <v>0</v>
      </c>
      <c r="J167" s="124">
        <v>0</v>
      </c>
      <c r="K167" s="124">
        <v>0</v>
      </c>
      <c r="L167" s="124">
        <v>0</v>
      </c>
      <c r="M167" s="124">
        <v>0</v>
      </c>
      <c r="N167" s="124">
        <v>0</v>
      </c>
      <c r="O167" s="28">
        <f>SUM(C167:N167)</f>
        <v>0</v>
      </c>
      <c r="P167" s="52"/>
      <c r="Q167" s="83"/>
      <c r="R167" s="83"/>
      <c r="S167" s="83"/>
      <c r="T167" s="83"/>
      <c r="U167" s="83"/>
      <c r="V167" s="83"/>
      <c r="W167" s="83"/>
      <c r="X167" s="83"/>
      <c r="Y167" s="83"/>
      <c r="Z167" s="83"/>
    </row>
    <row r="168" spans="1:26" x14ac:dyDescent="0.25">
      <c r="B168" s="129" t="s">
        <v>59</v>
      </c>
      <c r="C168" s="123">
        <v>0</v>
      </c>
      <c r="D168" s="123">
        <v>0</v>
      </c>
      <c r="E168" s="124">
        <v>0</v>
      </c>
      <c r="F168" s="124">
        <v>0</v>
      </c>
      <c r="G168" s="124">
        <v>0</v>
      </c>
      <c r="H168" s="124">
        <v>0</v>
      </c>
      <c r="I168" s="124">
        <v>0</v>
      </c>
      <c r="J168" s="124">
        <v>0</v>
      </c>
      <c r="K168" s="124">
        <v>0</v>
      </c>
      <c r="L168" s="124">
        <v>0</v>
      </c>
      <c r="M168" s="124">
        <v>0</v>
      </c>
      <c r="N168" s="124">
        <v>0</v>
      </c>
      <c r="O168" s="28">
        <f>SUM(C168:N168)</f>
        <v>0</v>
      </c>
      <c r="P168" s="52"/>
      <c r="Q168" s="83"/>
      <c r="R168" s="83"/>
      <c r="S168" s="83"/>
      <c r="T168" s="83"/>
      <c r="U168" s="83"/>
      <c r="V168" s="83"/>
      <c r="W168" s="83"/>
      <c r="X168" s="83"/>
      <c r="Y168" s="83"/>
      <c r="Z168" s="83"/>
    </row>
    <row r="169" spans="1:26" x14ac:dyDescent="0.25">
      <c r="B169" s="34" t="s">
        <v>28</v>
      </c>
      <c r="C169" s="42">
        <f t="shared" ref="C169:K169" si="44">SUM(C170:C172)</f>
        <v>0</v>
      </c>
      <c r="D169" s="42">
        <f t="shared" si="44"/>
        <v>0</v>
      </c>
      <c r="E169" s="42">
        <f t="shared" si="44"/>
        <v>0</v>
      </c>
      <c r="F169" s="42">
        <f t="shared" si="44"/>
        <v>0</v>
      </c>
      <c r="G169" s="42">
        <f t="shared" si="44"/>
        <v>0</v>
      </c>
      <c r="H169" s="42">
        <f t="shared" si="44"/>
        <v>0</v>
      </c>
      <c r="I169" s="42">
        <f t="shared" si="44"/>
        <v>0</v>
      </c>
      <c r="J169" s="42">
        <f t="shared" si="44"/>
        <v>0</v>
      </c>
      <c r="K169" s="42">
        <f t="shared" si="44"/>
        <v>0</v>
      </c>
      <c r="L169" s="42">
        <f>SUM(L170:L172)</f>
        <v>0</v>
      </c>
      <c r="M169" s="42">
        <f>SUM(M170:M172)</f>
        <v>0</v>
      </c>
      <c r="N169" s="42">
        <f>SUM(N170:N172)</f>
        <v>0</v>
      </c>
      <c r="O169" s="42">
        <f>SUM(O170:O172)</f>
        <v>0</v>
      </c>
      <c r="P169" s="52"/>
      <c r="Q169" s="83"/>
      <c r="R169" s="83"/>
      <c r="S169" s="83"/>
      <c r="T169" s="83"/>
      <c r="U169" s="83"/>
      <c r="V169" s="83"/>
      <c r="W169" s="83"/>
      <c r="X169" s="83"/>
      <c r="Y169" s="83"/>
      <c r="Z169" s="83"/>
    </row>
    <row r="170" spans="1:26" x14ac:dyDescent="0.25">
      <c r="B170" s="108" t="s">
        <v>56</v>
      </c>
      <c r="C170" s="96">
        <v>0</v>
      </c>
      <c r="D170" s="96">
        <v>0</v>
      </c>
      <c r="E170" s="96">
        <v>0</v>
      </c>
      <c r="F170" s="96">
        <v>0</v>
      </c>
      <c r="G170" s="96">
        <v>0</v>
      </c>
      <c r="H170" s="96">
        <v>0</v>
      </c>
      <c r="I170" s="96">
        <v>0</v>
      </c>
      <c r="J170" s="96">
        <v>0</v>
      </c>
      <c r="K170" s="96">
        <v>0</v>
      </c>
      <c r="L170" s="96">
        <v>0</v>
      </c>
      <c r="M170" s="96">
        <v>0</v>
      </c>
      <c r="N170" s="96">
        <v>0</v>
      </c>
      <c r="O170" s="28">
        <f>SUM(C170:N170)</f>
        <v>0</v>
      </c>
      <c r="P170" s="52"/>
      <c r="Q170" s="83"/>
      <c r="R170" s="83"/>
      <c r="S170" s="83"/>
      <c r="T170" s="83"/>
      <c r="U170" s="83"/>
      <c r="V170" s="83"/>
      <c r="W170" s="83"/>
      <c r="X170" s="83"/>
      <c r="Y170" s="83"/>
      <c r="Z170" s="83"/>
    </row>
    <row r="171" spans="1:26" x14ac:dyDescent="0.25">
      <c r="B171" s="108" t="s">
        <v>58</v>
      </c>
      <c r="C171" s="96">
        <v>0</v>
      </c>
      <c r="D171" s="96">
        <v>0</v>
      </c>
      <c r="E171" s="96">
        <v>0</v>
      </c>
      <c r="F171" s="96">
        <v>0</v>
      </c>
      <c r="G171" s="96">
        <v>0</v>
      </c>
      <c r="H171" s="96">
        <v>0</v>
      </c>
      <c r="I171" s="96">
        <v>0</v>
      </c>
      <c r="J171" s="96">
        <v>0</v>
      </c>
      <c r="K171" s="96">
        <v>0</v>
      </c>
      <c r="L171" s="96">
        <v>0</v>
      </c>
      <c r="M171" s="96">
        <v>0</v>
      </c>
      <c r="N171" s="96">
        <v>0</v>
      </c>
      <c r="O171" s="28">
        <f>SUM(C171:N171)</f>
        <v>0</v>
      </c>
      <c r="P171" s="52"/>
      <c r="Q171" s="83"/>
      <c r="R171" s="83"/>
      <c r="S171" s="83"/>
      <c r="T171" s="83"/>
      <c r="U171" s="83"/>
      <c r="V171" s="83"/>
      <c r="W171" s="83"/>
      <c r="X171" s="83"/>
      <c r="Y171" s="83"/>
      <c r="Z171" s="83"/>
    </row>
    <row r="172" spans="1:26" x14ac:dyDescent="0.25">
      <c r="B172" s="108" t="s">
        <v>59</v>
      </c>
      <c r="C172" s="96">
        <v>0</v>
      </c>
      <c r="D172" s="96">
        <v>0</v>
      </c>
      <c r="E172" s="96">
        <v>0</v>
      </c>
      <c r="F172" s="96">
        <v>0</v>
      </c>
      <c r="G172" s="96">
        <v>0</v>
      </c>
      <c r="H172" s="96">
        <v>0</v>
      </c>
      <c r="I172" s="96">
        <v>0</v>
      </c>
      <c r="J172" s="96">
        <v>0</v>
      </c>
      <c r="K172" s="96">
        <v>0</v>
      </c>
      <c r="L172" s="96">
        <v>0</v>
      </c>
      <c r="M172" s="96">
        <v>0</v>
      </c>
      <c r="N172" s="96">
        <v>0</v>
      </c>
      <c r="O172" s="28">
        <f>SUM(C172:N172)</f>
        <v>0</v>
      </c>
      <c r="P172" s="52"/>
      <c r="Q172" s="83"/>
      <c r="R172" s="83"/>
      <c r="S172" s="83"/>
      <c r="T172" s="83"/>
      <c r="U172" s="83"/>
      <c r="V172" s="83"/>
      <c r="W172" s="83"/>
      <c r="X172" s="83"/>
      <c r="Y172" s="83"/>
      <c r="Z172" s="83"/>
    </row>
    <row r="173" spans="1:26" x14ac:dyDescent="0.25">
      <c r="B173" s="108"/>
      <c r="C173" s="96"/>
      <c r="D173" s="96"/>
      <c r="E173" s="96"/>
      <c r="F173" s="96"/>
      <c r="G173" s="96"/>
      <c r="H173" s="96"/>
      <c r="I173" s="96"/>
      <c r="J173" s="96"/>
      <c r="K173" s="96"/>
      <c r="L173" s="96"/>
      <c r="M173" s="96"/>
      <c r="N173" s="96"/>
      <c r="O173" s="38"/>
      <c r="P173" s="52"/>
      <c r="Q173" s="83"/>
      <c r="R173" s="83"/>
      <c r="S173" s="83"/>
      <c r="T173" s="83"/>
      <c r="U173" s="83"/>
      <c r="V173" s="83"/>
      <c r="W173" s="83"/>
      <c r="X173" s="83"/>
      <c r="Y173" s="83"/>
      <c r="Z173" s="83"/>
    </row>
    <row r="174" spans="1:26" ht="15.75" thickBot="1" x14ac:dyDescent="0.3">
      <c r="B174" s="125" t="s">
        <v>95</v>
      </c>
      <c r="C174" s="126">
        <f>+C175+C179+C183</f>
        <v>7.5825187261149996</v>
      </c>
      <c r="D174" s="126">
        <f t="shared" ref="D174:N174" si="45">+D175+D179</f>
        <v>5.527187968482</v>
      </c>
      <c r="E174" s="51">
        <f t="shared" si="45"/>
        <v>2.747465271721</v>
      </c>
      <c r="F174" s="51">
        <f t="shared" si="45"/>
        <v>5.2499503972079999</v>
      </c>
      <c r="G174" s="51">
        <f t="shared" si="45"/>
        <v>7.6044730041039994</v>
      </c>
      <c r="H174" s="51">
        <f t="shared" si="45"/>
        <v>6.6489603880950003</v>
      </c>
      <c r="I174" s="51">
        <f t="shared" si="45"/>
        <v>11.037107625314999</v>
      </c>
      <c r="J174" s="51">
        <f t="shared" si="45"/>
        <v>6.5756564533289996</v>
      </c>
      <c r="K174" s="51">
        <f t="shared" si="45"/>
        <v>0</v>
      </c>
      <c r="L174" s="51">
        <f t="shared" si="45"/>
        <v>0</v>
      </c>
      <c r="M174" s="51">
        <f t="shared" si="45"/>
        <v>0</v>
      </c>
      <c r="N174" s="51">
        <f t="shared" si="45"/>
        <v>0</v>
      </c>
      <c r="O174" s="51">
        <f>+O175+O179</f>
        <v>52.973319834368993</v>
      </c>
      <c r="P174" s="52"/>
      <c r="Q174" s="83"/>
      <c r="R174" s="83"/>
      <c r="S174" s="83"/>
      <c r="T174" s="83"/>
      <c r="U174" s="83"/>
      <c r="V174" s="83"/>
      <c r="W174" s="83"/>
      <c r="X174" s="83"/>
      <c r="Y174" s="83"/>
      <c r="Z174" s="83"/>
    </row>
    <row r="175" spans="1:26" ht="15.75" thickTop="1" x14ac:dyDescent="0.25">
      <c r="A175" s="39" t="s">
        <v>77</v>
      </c>
      <c r="B175" s="34" t="s">
        <v>25</v>
      </c>
      <c r="C175" s="122">
        <f t="shared" ref="C175:N175" si="46">SUM(C176:C178)</f>
        <v>7.5825187261149996</v>
      </c>
      <c r="D175" s="122">
        <f t="shared" si="46"/>
        <v>5.527187968482</v>
      </c>
      <c r="E175" s="42">
        <f t="shared" si="46"/>
        <v>2.747465271721</v>
      </c>
      <c r="F175" s="42">
        <f t="shared" si="46"/>
        <v>5.2499503972079999</v>
      </c>
      <c r="G175" s="42">
        <f t="shared" si="46"/>
        <v>7.6044730041039994</v>
      </c>
      <c r="H175" s="42">
        <f t="shared" si="46"/>
        <v>6.6489603880950003</v>
      </c>
      <c r="I175" s="42">
        <f t="shared" si="46"/>
        <v>11.037107625314999</v>
      </c>
      <c r="J175" s="42">
        <f t="shared" si="46"/>
        <v>6.5756564533289996</v>
      </c>
      <c r="K175" s="42">
        <f t="shared" si="46"/>
        <v>0</v>
      </c>
      <c r="L175" s="42">
        <f t="shared" si="46"/>
        <v>0</v>
      </c>
      <c r="M175" s="42">
        <f t="shared" si="46"/>
        <v>0</v>
      </c>
      <c r="N175" s="42">
        <f t="shared" si="46"/>
        <v>0</v>
      </c>
      <c r="O175" s="42">
        <f>SUM(O176:O178)</f>
        <v>52.973319834368993</v>
      </c>
      <c r="P175" s="52"/>
      <c r="Q175" s="83"/>
      <c r="R175" s="83"/>
      <c r="S175" s="83"/>
      <c r="T175" s="83"/>
      <c r="U175" s="83"/>
      <c r="V175" s="83"/>
      <c r="W175" s="83"/>
      <c r="X175" s="83"/>
      <c r="Y175" s="83"/>
      <c r="Z175" s="83"/>
    </row>
    <row r="176" spans="1:26" x14ac:dyDescent="0.25">
      <c r="B176" s="129" t="s">
        <v>56</v>
      </c>
      <c r="C176" s="123">
        <f>4.104292511265+3.47822621485</f>
        <v>7.5825187261149996</v>
      </c>
      <c r="D176" s="123">
        <v>5.527187968482</v>
      </c>
      <c r="E176" s="123">
        <v>2.747465271721</v>
      </c>
      <c r="F176" s="123">
        <v>5.2499503972079999</v>
      </c>
      <c r="G176" s="123">
        <v>7.6044730041039994</v>
      </c>
      <c r="H176" s="123">
        <v>6.6489603880950003</v>
      </c>
      <c r="I176" s="123">
        <v>11.037107625314999</v>
      </c>
      <c r="J176" s="123">
        <v>6.5756564533289996</v>
      </c>
      <c r="K176" s="123">
        <v>0</v>
      </c>
      <c r="L176" s="123">
        <v>0</v>
      </c>
      <c r="M176" s="123">
        <v>0</v>
      </c>
      <c r="N176" s="132">
        <v>0</v>
      </c>
      <c r="O176" s="28">
        <f>SUM(C176:N176)</f>
        <v>52.973319834368993</v>
      </c>
      <c r="P176" s="131"/>
      <c r="Q176" s="83"/>
      <c r="R176" s="83"/>
      <c r="S176" s="83"/>
      <c r="T176" s="83"/>
      <c r="U176" s="83"/>
      <c r="V176" s="83"/>
      <c r="W176" s="83"/>
      <c r="X176" s="83"/>
      <c r="Y176" s="83"/>
      <c r="Z176" s="83"/>
    </row>
    <row r="177" spans="1:26" x14ac:dyDescent="0.25">
      <c r="B177" s="129" t="s">
        <v>58</v>
      </c>
      <c r="C177" s="123">
        <v>0</v>
      </c>
      <c r="D177" s="123">
        <v>0</v>
      </c>
      <c r="E177" s="123">
        <v>0</v>
      </c>
      <c r="F177" s="123">
        <v>0</v>
      </c>
      <c r="G177" s="123">
        <v>0</v>
      </c>
      <c r="H177" s="123">
        <v>0</v>
      </c>
      <c r="I177" s="123">
        <v>0</v>
      </c>
      <c r="J177" s="123">
        <v>0</v>
      </c>
      <c r="K177" s="123">
        <v>0</v>
      </c>
      <c r="L177" s="123">
        <v>0</v>
      </c>
      <c r="M177" s="132">
        <v>0</v>
      </c>
      <c r="N177" s="132">
        <v>0</v>
      </c>
      <c r="O177" s="28">
        <f>SUM(C177:N177)</f>
        <v>0</v>
      </c>
      <c r="P177" s="52"/>
      <c r="Q177" s="83"/>
      <c r="R177" s="83"/>
      <c r="S177" s="83"/>
      <c r="T177" s="83"/>
      <c r="U177" s="83"/>
      <c r="V177" s="83"/>
      <c r="W177" s="83"/>
      <c r="X177" s="83"/>
      <c r="Y177" s="83"/>
      <c r="Z177" s="83"/>
    </row>
    <row r="178" spans="1:26" x14ac:dyDescent="0.25">
      <c r="B178" s="129" t="s">
        <v>59</v>
      </c>
      <c r="C178" s="123">
        <v>0</v>
      </c>
      <c r="D178" s="123">
        <v>0</v>
      </c>
      <c r="E178" s="123">
        <v>0</v>
      </c>
      <c r="F178" s="123">
        <v>0</v>
      </c>
      <c r="G178" s="123">
        <v>0</v>
      </c>
      <c r="H178" s="123">
        <v>0</v>
      </c>
      <c r="I178" s="123">
        <v>0</v>
      </c>
      <c r="J178" s="123">
        <v>0</v>
      </c>
      <c r="K178" s="123">
        <v>0</v>
      </c>
      <c r="L178" s="123">
        <v>0</v>
      </c>
      <c r="M178" s="132">
        <v>0</v>
      </c>
      <c r="N178" s="132">
        <v>0</v>
      </c>
      <c r="O178" s="28">
        <f>SUM(C178:N178)</f>
        <v>0</v>
      </c>
      <c r="P178" s="52"/>
      <c r="Q178" s="83"/>
      <c r="R178" s="83"/>
      <c r="S178" s="83"/>
      <c r="T178" s="83"/>
      <c r="U178" s="83"/>
      <c r="V178" s="83"/>
      <c r="W178" s="83"/>
      <c r="X178" s="83"/>
      <c r="Y178" s="83"/>
      <c r="Z178" s="83"/>
    </row>
    <row r="179" spans="1:26" x14ac:dyDescent="0.25">
      <c r="B179" s="34" t="s">
        <v>75</v>
      </c>
      <c r="C179" s="122">
        <v>0</v>
      </c>
      <c r="D179" s="122">
        <v>0</v>
      </c>
      <c r="E179" s="42">
        <v>0</v>
      </c>
      <c r="F179" s="42">
        <v>0</v>
      </c>
      <c r="G179" s="42">
        <v>0</v>
      </c>
      <c r="H179" s="42">
        <v>0</v>
      </c>
      <c r="I179" s="42">
        <v>0</v>
      </c>
      <c r="J179" s="42">
        <v>0</v>
      </c>
      <c r="K179" s="42">
        <v>0</v>
      </c>
      <c r="L179" s="42">
        <f>SUM(L180:L182)</f>
        <v>0</v>
      </c>
      <c r="M179" s="42">
        <f>SUM(M180:M182)</f>
        <v>0</v>
      </c>
      <c r="N179" s="42">
        <f>SUM(N180:N182)</f>
        <v>0</v>
      </c>
      <c r="O179" s="42">
        <f>SUM(O180:O182)</f>
        <v>0</v>
      </c>
      <c r="P179" s="52"/>
      <c r="Q179" s="83"/>
      <c r="R179" s="83"/>
      <c r="S179" s="83"/>
      <c r="T179" s="83"/>
      <c r="U179" s="83"/>
      <c r="V179" s="83"/>
      <c r="W179" s="83"/>
      <c r="X179" s="83"/>
      <c r="Y179" s="83"/>
      <c r="Z179" s="83"/>
    </row>
    <row r="180" spans="1:26" x14ac:dyDescent="0.25">
      <c r="B180" s="129" t="s">
        <v>56</v>
      </c>
      <c r="C180" s="123">
        <v>0</v>
      </c>
      <c r="D180" s="123">
        <v>0</v>
      </c>
      <c r="E180" s="124">
        <v>0</v>
      </c>
      <c r="F180" s="124">
        <v>0</v>
      </c>
      <c r="G180" s="124">
        <v>0</v>
      </c>
      <c r="H180" s="124">
        <v>0</v>
      </c>
      <c r="I180" s="124">
        <v>0</v>
      </c>
      <c r="J180" s="124">
        <v>0</v>
      </c>
      <c r="K180" s="124">
        <v>0</v>
      </c>
      <c r="L180" s="124">
        <v>0</v>
      </c>
      <c r="M180" s="132">
        <v>0</v>
      </c>
      <c r="N180" s="132">
        <v>0</v>
      </c>
      <c r="O180" s="28">
        <f>SUM(C180:N180)</f>
        <v>0</v>
      </c>
      <c r="P180" s="52"/>
      <c r="Q180" s="83"/>
      <c r="R180" s="83"/>
      <c r="S180" s="83"/>
      <c r="T180" s="83"/>
      <c r="U180" s="83"/>
      <c r="V180" s="83"/>
      <c r="W180" s="83"/>
      <c r="X180" s="83"/>
      <c r="Y180" s="83"/>
      <c r="Z180" s="83"/>
    </row>
    <row r="181" spans="1:26" x14ac:dyDescent="0.25">
      <c r="B181" s="129" t="s">
        <v>58</v>
      </c>
      <c r="C181" s="123">
        <v>0</v>
      </c>
      <c r="D181" s="123">
        <v>0</v>
      </c>
      <c r="E181" s="124">
        <v>0</v>
      </c>
      <c r="F181" s="124">
        <v>0</v>
      </c>
      <c r="G181" s="124">
        <v>0</v>
      </c>
      <c r="H181" s="124">
        <v>0</v>
      </c>
      <c r="I181" s="124">
        <v>0</v>
      </c>
      <c r="J181" s="124">
        <v>0</v>
      </c>
      <c r="K181" s="124">
        <v>0</v>
      </c>
      <c r="L181" s="124">
        <v>0</v>
      </c>
      <c r="M181" s="132">
        <v>0</v>
      </c>
      <c r="N181" s="132">
        <v>0</v>
      </c>
      <c r="O181" s="28">
        <f>SUM(C181:N181)</f>
        <v>0</v>
      </c>
      <c r="P181" s="52"/>
      <c r="Q181" s="83"/>
      <c r="R181" s="83"/>
      <c r="S181" s="83"/>
      <c r="T181" s="83"/>
      <c r="U181" s="83"/>
      <c r="V181" s="83"/>
      <c r="W181" s="83"/>
      <c r="X181" s="83"/>
      <c r="Y181" s="83"/>
      <c r="Z181" s="83"/>
    </row>
    <row r="182" spans="1:26" x14ac:dyDescent="0.25">
      <c r="B182" s="129" t="s">
        <v>59</v>
      </c>
      <c r="C182" s="123">
        <v>0</v>
      </c>
      <c r="D182" s="123">
        <v>0</v>
      </c>
      <c r="E182" s="124">
        <v>0</v>
      </c>
      <c r="F182" s="124">
        <v>0</v>
      </c>
      <c r="G182" s="124">
        <v>0</v>
      </c>
      <c r="H182" s="124">
        <v>0</v>
      </c>
      <c r="I182" s="124">
        <v>0</v>
      </c>
      <c r="J182" s="124">
        <v>0</v>
      </c>
      <c r="K182" s="124">
        <v>0</v>
      </c>
      <c r="L182" s="124">
        <v>0</v>
      </c>
      <c r="M182" s="132">
        <v>0</v>
      </c>
      <c r="N182" s="132">
        <v>0</v>
      </c>
      <c r="O182" s="28">
        <f>SUM(C182:N182)</f>
        <v>0</v>
      </c>
      <c r="P182" s="52"/>
      <c r="Q182" s="83"/>
      <c r="R182" s="83"/>
      <c r="S182" s="83"/>
      <c r="T182" s="83"/>
      <c r="U182" s="83"/>
      <c r="V182" s="83"/>
      <c r="W182" s="83"/>
      <c r="X182" s="83"/>
      <c r="Y182" s="83"/>
      <c r="Z182" s="83"/>
    </row>
    <row r="183" spans="1:26" x14ac:dyDescent="0.25">
      <c r="B183" s="34" t="s">
        <v>71</v>
      </c>
      <c r="C183" s="122">
        <v>0</v>
      </c>
      <c r="D183" s="122">
        <v>0</v>
      </c>
      <c r="E183" s="42">
        <v>0</v>
      </c>
      <c r="F183" s="42">
        <v>0</v>
      </c>
      <c r="G183" s="42">
        <v>0</v>
      </c>
      <c r="H183" s="42">
        <v>0</v>
      </c>
      <c r="I183" s="42">
        <v>0</v>
      </c>
      <c r="J183" s="42">
        <v>0</v>
      </c>
      <c r="K183" s="42">
        <v>0</v>
      </c>
      <c r="L183" s="42">
        <f>SUM(L184:L186)</f>
        <v>0</v>
      </c>
      <c r="M183" s="42">
        <f>SUM(M184:M186)</f>
        <v>0</v>
      </c>
      <c r="N183" s="42">
        <f>SUM(N184:N186)</f>
        <v>0</v>
      </c>
      <c r="O183" s="42">
        <f>SUM(O184:O186)</f>
        <v>0</v>
      </c>
      <c r="P183" s="52"/>
      <c r="Q183" s="83"/>
      <c r="R183" s="83"/>
      <c r="S183" s="83"/>
      <c r="T183" s="83"/>
      <c r="U183" s="83"/>
      <c r="V183" s="83"/>
      <c r="W183" s="83"/>
      <c r="X183" s="83"/>
      <c r="Y183" s="83"/>
      <c r="Z183" s="83"/>
    </row>
    <row r="184" spans="1:26" x14ac:dyDescent="0.25">
      <c r="B184" s="108" t="s">
        <v>56</v>
      </c>
      <c r="C184" s="96">
        <v>0</v>
      </c>
      <c r="D184" s="96">
        <v>0</v>
      </c>
      <c r="E184" s="96">
        <v>0</v>
      </c>
      <c r="F184" s="96">
        <v>0</v>
      </c>
      <c r="G184" s="96">
        <v>0</v>
      </c>
      <c r="H184" s="96">
        <v>0</v>
      </c>
      <c r="I184" s="96">
        <v>0</v>
      </c>
      <c r="J184" s="96">
        <v>0</v>
      </c>
      <c r="K184" s="96">
        <v>0</v>
      </c>
      <c r="L184" s="96">
        <v>0</v>
      </c>
      <c r="M184" s="96">
        <v>0</v>
      </c>
      <c r="N184" s="96">
        <v>0</v>
      </c>
      <c r="O184" s="28">
        <f>SUM(C184:N184)</f>
        <v>0</v>
      </c>
      <c r="P184" s="52"/>
      <c r="Q184" s="83"/>
      <c r="R184" s="83"/>
      <c r="S184" s="83"/>
      <c r="T184" s="83"/>
      <c r="U184" s="83"/>
      <c r="V184" s="83"/>
      <c r="W184" s="83"/>
      <c r="X184" s="83"/>
      <c r="Y184" s="83"/>
      <c r="Z184" s="83"/>
    </row>
    <row r="185" spans="1:26" x14ac:dyDescent="0.25">
      <c r="B185" s="108" t="s">
        <v>58</v>
      </c>
      <c r="C185" s="96">
        <v>0</v>
      </c>
      <c r="D185" s="96">
        <v>0</v>
      </c>
      <c r="E185" s="96">
        <v>0</v>
      </c>
      <c r="F185" s="96">
        <v>0</v>
      </c>
      <c r="G185" s="96">
        <v>0</v>
      </c>
      <c r="H185" s="96">
        <v>0</v>
      </c>
      <c r="I185" s="96">
        <v>0</v>
      </c>
      <c r="J185" s="96">
        <v>0</v>
      </c>
      <c r="K185" s="96">
        <v>0</v>
      </c>
      <c r="L185" s="96">
        <v>0</v>
      </c>
      <c r="M185" s="96">
        <v>0</v>
      </c>
      <c r="N185" s="96">
        <v>0</v>
      </c>
      <c r="O185" s="28">
        <f>SUM(C185:N185)</f>
        <v>0</v>
      </c>
      <c r="P185" s="52"/>
      <c r="Q185" s="83"/>
      <c r="R185" s="83"/>
      <c r="S185" s="83"/>
      <c r="T185" s="83"/>
      <c r="U185" s="83"/>
      <c r="V185" s="83"/>
      <c r="W185" s="83"/>
      <c r="X185" s="83"/>
      <c r="Y185" s="83"/>
      <c r="Z185" s="83"/>
    </row>
    <row r="186" spans="1:26" x14ac:dyDescent="0.25">
      <c r="B186" s="108" t="s">
        <v>59</v>
      </c>
      <c r="C186" s="96">
        <v>0</v>
      </c>
      <c r="D186" s="96">
        <v>0</v>
      </c>
      <c r="E186" s="96">
        <v>0</v>
      </c>
      <c r="F186" s="96">
        <v>0</v>
      </c>
      <c r="G186" s="96">
        <v>0</v>
      </c>
      <c r="H186" s="96">
        <v>0</v>
      </c>
      <c r="I186" s="96">
        <v>0</v>
      </c>
      <c r="J186" s="96">
        <v>0</v>
      </c>
      <c r="K186" s="96">
        <v>0</v>
      </c>
      <c r="L186" s="96">
        <v>0</v>
      </c>
      <c r="M186" s="96">
        <v>0</v>
      </c>
      <c r="N186" s="96">
        <v>0</v>
      </c>
      <c r="O186" s="28">
        <f>SUM(C186:N186)</f>
        <v>0</v>
      </c>
      <c r="P186" s="52"/>
      <c r="Q186" s="83"/>
      <c r="R186" s="83"/>
      <c r="S186" s="83"/>
      <c r="T186" s="83"/>
      <c r="U186" s="83"/>
      <c r="V186" s="83"/>
      <c r="W186" s="83"/>
      <c r="X186" s="83"/>
      <c r="Y186" s="83"/>
      <c r="Z186" s="83"/>
    </row>
    <row r="187" spans="1:26" x14ac:dyDescent="0.25">
      <c r="B187" s="108"/>
      <c r="C187" s="133"/>
      <c r="D187" s="133"/>
      <c r="E187" s="133"/>
      <c r="F187" s="133"/>
      <c r="G187" s="133"/>
      <c r="H187" s="133"/>
      <c r="I187" s="133"/>
      <c r="J187" s="133"/>
      <c r="K187" s="133"/>
      <c r="L187" s="133"/>
      <c r="M187" s="133"/>
      <c r="N187" s="133"/>
      <c r="O187" s="61"/>
      <c r="P187" s="52"/>
      <c r="Q187" s="83"/>
      <c r="R187" s="83"/>
      <c r="S187" s="83"/>
      <c r="T187" s="83"/>
      <c r="U187" s="83"/>
      <c r="V187" s="83"/>
      <c r="W187" s="83"/>
      <c r="X187" s="83"/>
      <c r="Y187" s="83"/>
      <c r="Z187" s="83"/>
    </row>
    <row r="188" spans="1:26" s="89" customFormat="1" ht="15.75" thickBot="1" x14ac:dyDescent="0.3">
      <c r="A188" s="23"/>
      <c r="B188" s="125" t="s">
        <v>78</v>
      </c>
      <c r="C188" s="126">
        <f>+C189+C194+C198</f>
        <v>1011.402160097545</v>
      </c>
      <c r="D188" s="126">
        <f t="shared" ref="D188:N188" si="47">+D189+D194</f>
        <v>1018.98467882366</v>
      </c>
      <c r="E188" s="51">
        <f t="shared" si="47"/>
        <v>1020.9783687821421</v>
      </c>
      <c r="F188" s="51">
        <f t="shared" si="47"/>
        <v>1023.7258340538631</v>
      </c>
      <c r="G188" s="51">
        <f t="shared" si="47"/>
        <v>1028.9757844510709</v>
      </c>
      <c r="H188" s="51">
        <f t="shared" si="47"/>
        <v>1036.5802574551749</v>
      </c>
      <c r="I188" s="51">
        <f t="shared" si="47"/>
        <v>1043.2292178432699</v>
      </c>
      <c r="J188" s="51">
        <f t="shared" si="47"/>
        <v>1054.2663254685849</v>
      </c>
      <c r="K188" s="51">
        <f t="shared" si="47"/>
        <v>0</v>
      </c>
      <c r="L188" s="51">
        <f t="shared" si="47"/>
        <v>0</v>
      </c>
      <c r="M188" s="134">
        <f t="shared" si="47"/>
        <v>0</v>
      </c>
      <c r="N188" s="134">
        <f t="shared" si="47"/>
        <v>0</v>
      </c>
      <c r="O188" s="134"/>
      <c r="P188" s="52"/>
      <c r="Q188" s="83"/>
      <c r="R188" s="83"/>
      <c r="S188" s="83"/>
      <c r="T188" s="83"/>
      <c r="U188" s="83"/>
      <c r="V188" s="83"/>
      <c r="W188" s="83"/>
      <c r="X188" s="83"/>
      <c r="Y188" s="83"/>
      <c r="Z188" s="83"/>
    </row>
    <row r="189" spans="1:26" s="89" customFormat="1" ht="15.75" thickTop="1" x14ac:dyDescent="0.25">
      <c r="A189" s="23"/>
      <c r="B189" s="34" t="s">
        <v>25</v>
      </c>
      <c r="C189" s="122">
        <f t="shared" ref="C189:N189" si="48">SUM(C190:C192)</f>
        <v>753.58974375208425</v>
      </c>
      <c r="D189" s="122">
        <f t="shared" si="48"/>
        <v>761.17226247819929</v>
      </c>
      <c r="E189" s="42">
        <f t="shared" si="48"/>
        <v>763.16595243668132</v>
      </c>
      <c r="F189" s="42">
        <f t="shared" si="48"/>
        <v>765.91341770840233</v>
      </c>
      <c r="G189" s="42">
        <f t="shared" si="48"/>
        <v>771.16336810561029</v>
      </c>
      <c r="H189" s="42">
        <f t="shared" si="48"/>
        <v>778.76784110971425</v>
      </c>
      <c r="I189" s="42">
        <f t="shared" si="48"/>
        <v>785.41680149780927</v>
      </c>
      <c r="J189" s="42">
        <f t="shared" si="48"/>
        <v>796.45390912312428</v>
      </c>
      <c r="K189" s="42">
        <f t="shared" si="48"/>
        <v>0</v>
      </c>
      <c r="L189" s="42">
        <f t="shared" si="48"/>
        <v>0</v>
      </c>
      <c r="M189" s="42">
        <f t="shared" si="48"/>
        <v>0</v>
      </c>
      <c r="N189" s="42">
        <f t="shared" si="48"/>
        <v>0</v>
      </c>
      <c r="O189" s="42"/>
      <c r="P189" s="52"/>
      <c r="Q189" s="83"/>
      <c r="R189" s="83"/>
      <c r="S189" s="83"/>
      <c r="T189" s="83"/>
      <c r="U189" s="83"/>
      <c r="V189" s="83"/>
      <c r="W189" s="83"/>
      <c r="X189" s="83"/>
      <c r="Y189" s="83"/>
      <c r="Z189" s="83"/>
    </row>
    <row r="190" spans="1:26" s="89" customFormat="1" x14ac:dyDescent="0.25">
      <c r="A190" s="23"/>
      <c r="B190" s="108" t="s">
        <v>56</v>
      </c>
      <c r="C190" s="94">
        <v>753.58974375208425</v>
      </c>
      <c r="D190" s="96">
        <f t="shared" ref="D190:N192" si="49">C275</f>
        <v>761.17226247819929</v>
      </c>
      <c r="E190" s="96">
        <f>D275</f>
        <v>763.16595243668132</v>
      </c>
      <c r="F190" s="96">
        <f t="shared" si="49"/>
        <v>765.91341770840233</v>
      </c>
      <c r="G190" s="96">
        <f t="shared" si="49"/>
        <v>771.16336810561029</v>
      </c>
      <c r="H190" s="96">
        <f t="shared" si="49"/>
        <v>778.76784110971425</v>
      </c>
      <c r="I190" s="96">
        <f>H275</f>
        <v>785.41680149780927</v>
      </c>
      <c r="J190" s="96">
        <f t="shared" si="49"/>
        <v>796.45390912312428</v>
      </c>
      <c r="K190" s="96">
        <v>0</v>
      </c>
      <c r="L190" s="96">
        <f t="shared" si="49"/>
        <v>0</v>
      </c>
      <c r="M190" s="96">
        <f t="shared" si="49"/>
        <v>0</v>
      </c>
      <c r="N190" s="96">
        <f t="shared" si="49"/>
        <v>0</v>
      </c>
      <c r="O190" s="28"/>
      <c r="P190" s="52"/>
      <c r="Q190" s="83"/>
      <c r="R190" s="83"/>
      <c r="S190" s="83"/>
      <c r="T190" s="83"/>
      <c r="U190" s="83"/>
      <c r="V190" s="83"/>
      <c r="W190" s="83"/>
      <c r="X190" s="83"/>
      <c r="Y190" s="83"/>
      <c r="Z190" s="83"/>
    </row>
    <row r="191" spans="1:26" s="89" customFormat="1" x14ac:dyDescent="0.25">
      <c r="A191" s="23"/>
      <c r="B191" s="108" t="s">
        <v>58</v>
      </c>
      <c r="C191" s="91">
        <v>0</v>
      </c>
      <c r="D191" s="96">
        <f t="shared" si="49"/>
        <v>0</v>
      </c>
      <c r="E191" s="96">
        <f t="shared" si="49"/>
        <v>0</v>
      </c>
      <c r="F191" s="96">
        <f t="shared" si="49"/>
        <v>0</v>
      </c>
      <c r="G191" s="96">
        <f t="shared" si="49"/>
        <v>0</v>
      </c>
      <c r="H191" s="96">
        <f t="shared" si="49"/>
        <v>0</v>
      </c>
      <c r="I191" s="96">
        <f t="shared" si="49"/>
        <v>0</v>
      </c>
      <c r="J191" s="96">
        <f>I276</f>
        <v>0</v>
      </c>
      <c r="K191" s="96">
        <f>J276</f>
        <v>0</v>
      </c>
      <c r="L191" s="96">
        <f t="shared" si="49"/>
        <v>0</v>
      </c>
      <c r="M191" s="96">
        <f t="shared" si="49"/>
        <v>0</v>
      </c>
      <c r="N191" s="96">
        <f t="shared" si="49"/>
        <v>0</v>
      </c>
      <c r="O191" s="28"/>
      <c r="P191" s="52"/>
      <c r="Q191" s="83"/>
      <c r="R191" s="83"/>
      <c r="S191" s="83"/>
      <c r="T191" s="83"/>
      <c r="U191" s="83"/>
      <c r="V191" s="83"/>
      <c r="W191" s="83"/>
      <c r="X191" s="83"/>
      <c r="Y191" s="83"/>
      <c r="Z191" s="83"/>
    </row>
    <row r="192" spans="1:26" s="89" customFormat="1" x14ac:dyDescent="0.25">
      <c r="A192" s="23"/>
      <c r="B192" s="108" t="s">
        <v>59</v>
      </c>
      <c r="C192" s="91">
        <v>0</v>
      </c>
      <c r="D192" s="96">
        <f t="shared" si="49"/>
        <v>0</v>
      </c>
      <c r="E192" s="96">
        <f t="shared" si="49"/>
        <v>0</v>
      </c>
      <c r="F192" s="96">
        <f t="shared" si="49"/>
        <v>0</v>
      </c>
      <c r="G192" s="96">
        <f t="shared" si="49"/>
        <v>0</v>
      </c>
      <c r="H192" s="96">
        <f t="shared" si="49"/>
        <v>0</v>
      </c>
      <c r="I192" s="96">
        <f t="shared" si="49"/>
        <v>0</v>
      </c>
      <c r="J192" s="96">
        <f>I277</f>
        <v>0</v>
      </c>
      <c r="K192" s="96">
        <f>J277</f>
        <v>0</v>
      </c>
      <c r="L192" s="96">
        <f t="shared" si="49"/>
        <v>0</v>
      </c>
      <c r="M192" s="96">
        <f t="shared" si="49"/>
        <v>0</v>
      </c>
      <c r="N192" s="96">
        <f t="shared" si="49"/>
        <v>0</v>
      </c>
      <c r="O192" s="28"/>
      <c r="P192" s="52"/>
      <c r="Q192" s="83"/>
      <c r="R192" s="83"/>
      <c r="S192" s="83"/>
      <c r="T192" s="83"/>
      <c r="U192" s="83"/>
      <c r="V192" s="83"/>
      <c r="W192" s="83"/>
      <c r="X192" s="83"/>
      <c r="Y192" s="83"/>
      <c r="Z192" s="83"/>
    </row>
    <row r="193" spans="1:26" s="89" customFormat="1" x14ac:dyDescent="0.25">
      <c r="A193" s="23"/>
      <c r="B193" s="108"/>
      <c r="C193" s="103"/>
      <c r="D193" s="103"/>
      <c r="E193" s="38"/>
      <c r="F193" s="38"/>
      <c r="G193" s="38"/>
      <c r="H193" s="38"/>
      <c r="I193" s="38"/>
      <c r="J193" s="38"/>
      <c r="K193" s="38"/>
      <c r="L193" s="38"/>
      <c r="M193" s="38"/>
      <c r="N193" s="38"/>
      <c r="O193" s="132"/>
      <c r="P193" s="52"/>
      <c r="Q193" s="83"/>
      <c r="R193" s="83"/>
      <c r="S193" s="83"/>
      <c r="T193" s="83"/>
      <c r="U193" s="83"/>
      <c r="V193" s="83"/>
      <c r="W193" s="83"/>
      <c r="X193" s="83"/>
      <c r="Y193" s="83"/>
      <c r="Z193" s="83"/>
    </row>
    <row r="194" spans="1:26" s="89" customFormat="1" x14ac:dyDescent="0.25">
      <c r="A194" s="23"/>
      <c r="B194" s="34" t="s">
        <v>63</v>
      </c>
      <c r="C194" s="122">
        <f t="shared" ref="C194:N194" si="50">SUM(C195:C197)</f>
        <v>257.81241634546075</v>
      </c>
      <c r="D194" s="122">
        <f t="shared" si="50"/>
        <v>257.81241634546075</v>
      </c>
      <c r="E194" s="42">
        <f t="shared" si="50"/>
        <v>257.81241634546075</v>
      </c>
      <c r="F194" s="42">
        <f t="shared" si="50"/>
        <v>257.81241634546075</v>
      </c>
      <c r="G194" s="42">
        <f t="shared" si="50"/>
        <v>257.81241634546075</v>
      </c>
      <c r="H194" s="42">
        <f t="shared" si="50"/>
        <v>257.81241634546075</v>
      </c>
      <c r="I194" s="42">
        <f t="shared" si="50"/>
        <v>257.81241634546075</v>
      </c>
      <c r="J194" s="42">
        <f t="shared" si="50"/>
        <v>257.81241634546075</v>
      </c>
      <c r="K194" s="42">
        <f t="shared" si="50"/>
        <v>0</v>
      </c>
      <c r="L194" s="42">
        <f t="shared" si="50"/>
        <v>0</v>
      </c>
      <c r="M194" s="42">
        <f t="shared" si="50"/>
        <v>0</v>
      </c>
      <c r="N194" s="42">
        <f t="shared" si="50"/>
        <v>0</v>
      </c>
      <c r="O194" s="42"/>
      <c r="P194" s="52"/>
      <c r="Q194" s="83"/>
      <c r="R194" s="83"/>
      <c r="S194" s="83"/>
      <c r="T194" s="83"/>
      <c r="U194" s="83"/>
      <c r="V194" s="83"/>
      <c r="W194" s="83"/>
      <c r="X194" s="83"/>
      <c r="Y194" s="83"/>
      <c r="Z194" s="83"/>
    </row>
    <row r="195" spans="1:26" s="89" customFormat="1" x14ac:dyDescent="0.25">
      <c r="A195" s="23"/>
      <c r="B195" s="108" t="s">
        <v>56</v>
      </c>
      <c r="C195" s="91">
        <v>19.769981614651726</v>
      </c>
      <c r="D195" s="96">
        <f t="shared" ref="D195:J197" si="51">C279</f>
        <v>19.769981614651726</v>
      </c>
      <c r="E195" s="96">
        <f t="shared" si="51"/>
        <v>19.769981614651726</v>
      </c>
      <c r="F195" s="96">
        <f t="shared" si="51"/>
        <v>19.769981614651726</v>
      </c>
      <c r="G195" s="96">
        <f t="shared" si="51"/>
        <v>19.769981614651726</v>
      </c>
      <c r="H195" s="96">
        <f t="shared" si="51"/>
        <v>19.769981614651726</v>
      </c>
      <c r="I195" s="96">
        <f t="shared" si="51"/>
        <v>19.769981614651726</v>
      </c>
      <c r="J195" s="96">
        <f t="shared" si="51"/>
        <v>19.769981614651726</v>
      </c>
      <c r="K195" s="96">
        <v>0</v>
      </c>
      <c r="L195" s="96">
        <f t="shared" ref="K195:N197" si="52">K279</f>
        <v>0</v>
      </c>
      <c r="M195" s="96">
        <f t="shared" si="52"/>
        <v>0</v>
      </c>
      <c r="N195" s="96">
        <f t="shared" si="52"/>
        <v>0</v>
      </c>
      <c r="O195" s="28"/>
      <c r="P195" s="52"/>
      <c r="Q195" s="83"/>
      <c r="R195" s="83"/>
      <c r="S195" s="83"/>
      <c r="T195" s="83"/>
      <c r="U195" s="83"/>
      <c r="V195" s="83"/>
      <c r="W195" s="83"/>
      <c r="X195" s="83"/>
      <c r="Y195" s="83"/>
      <c r="Z195" s="83"/>
    </row>
    <row r="196" spans="1:26" s="89" customFormat="1" x14ac:dyDescent="0.25">
      <c r="A196" s="23"/>
      <c r="B196" s="108" t="s">
        <v>58</v>
      </c>
      <c r="C196" s="94">
        <v>238.04243473080899</v>
      </c>
      <c r="D196" s="96">
        <f t="shared" si="51"/>
        <v>238.04243473080899</v>
      </c>
      <c r="E196" s="96">
        <f t="shared" si="51"/>
        <v>238.04243473080899</v>
      </c>
      <c r="F196" s="96">
        <f t="shared" si="51"/>
        <v>238.04243473080899</v>
      </c>
      <c r="G196" s="96">
        <f t="shared" si="51"/>
        <v>238.04243473080899</v>
      </c>
      <c r="H196" s="96">
        <f t="shared" si="51"/>
        <v>238.04243473080899</v>
      </c>
      <c r="I196" s="96">
        <f t="shared" si="51"/>
        <v>238.04243473080899</v>
      </c>
      <c r="J196" s="96">
        <f t="shared" si="51"/>
        <v>238.04243473080899</v>
      </c>
      <c r="K196" s="96">
        <v>0</v>
      </c>
      <c r="L196" s="96">
        <f t="shared" si="52"/>
        <v>0</v>
      </c>
      <c r="M196" s="96">
        <f t="shared" si="52"/>
        <v>0</v>
      </c>
      <c r="N196" s="96">
        <f t="shared" si="52"/>
        <v>0</v>
      </c>
      <c r="O196" s="28"/>
      <c r="P196" s="52"/>
      <c r="Q196" s="83"/>
      <c r="R196" s="83"/>
      <c r="S196" s="83"/>
      <c r="T196" s="83"/>
      <c r="U196" s="83"/>
      <c r="V196" s="83"/>
      <c r="W196" s="83"/>
      <c r="X196" s="83"/>
      <c r="Y196" s="83"/>
      <c r="Z196" s="83"/>
    </row>
    <row r="197" spans="1:26" s="89" customFormat="1" x14ac:dyDescent="0.25">
      <c r="A197" s="23"/>
      <c r="B197" s="108" t="s">
        <v>59</v>
      </c>
      <c r="C197" s="91">
        <v>0</v>
      </c>
      <c r="D197" s="96">
        <f t="shared" si="51"/>
        <v>0</v>
      </c>
      <c r="E197" s="96">
        <f t="shared" si="51"/>
        <v>0</v>
      </c>
      <c r="F197" s="96">
        <f t="shared" si="51"/>
        <v>0</v>
      </c>
      <c r="G197" s="96">
        <f t="shared" si="51"/>
        <v>0</v>
      </c>
      <c r="H197" s="96">
        <f t="shared" si="51"/>
        <v>0</v>
      </c>
      <c r="I197" s="96">
        <f t="shared" si="51"/>
        <v>0</v>
      </c>
      <c r="J197" s="96">
        <f>I281</f>
        <v>0</v>
      </c>
      <c r="K197" s="96">
        <f t="shared" si="52"/>
        <v>0</v>
      </c>
      <c r="L197" s="96">
        <f t="shared" si="52"/>
        <v>0</v>
      </c>
      <c r="M197" s="96">
        <f t="shared" si="52"/>
        <v>0</v>
      </c>
      <c r="N197" s="96">
        <f t="shared" si="52"/>
        <v>0</v>
      </c>
      <c r="O197" s="28"/>
      <c r="P197" s="52"/>
      <c r="Q197" s="83"/>
      <c r="R197" s="83"/>
      <c r="S197" s="83"/>
      <c r="T197" s="83"/>
      <c r="U197" s="83"/>
      <c r="V197" s="83"/>
      <c r="W197" s="83"/>
      <c r="X197" s="83"/>
      <c r="Y197" s="83"/>
      <c r="Z197" s="83"/>
    </row>
    <row r="198" spans="1:26" s="89" customFormat="1" x14ac:dyDescent="0.25">
      <c r="A198" s="23"/>
      <c r="B198" s="34" t="s">
        <v>28</v>
      </c>
      <c r="C198" s="122">
        <f t="shared" ref="C198:N198" si="53">SUM(C199:C201)</f>
        <v>0</v>
      </c>
      <c r="D198" s="122">
        <f t="shared" si="53"/>
        <v>0</v>
      </c>
      <c r="E198" s="42">
        <f t="shared" si="53"/>
        <v>0</v>
      </c>
      <c r="F198" s="42">
        <f t="shared" si="53"/>
        <v>0</v>
      </c>
      <c r="G198" s="42">
        <f t="shared" si="53"/>
        <v>0</v>
      </c>
      <c r="H198" s="42">
        <f t="shared" si="53"/>
        <v>0</v>
      </c>
      <c r="I198" s="42">
        <f t="shared" si="53"/>
        <v>0</v>
      </c>
      <c r="J198" s="42">
        <f t="shared" si="53"/>
        <v>0</v>
      </c>
      <c r="K198" s="42">
        <f t="shared" si="53"/>
        <v>0</v>
      </c>
      <c r="L198" s="42">
        <f t="shared" si="53"/>
        <v>0</v>
      </c>
      <c r="M198" s="29">
        <f t="shared" si="53"/>
        <v>0</v>
      </c>
      <c r="N198" s="29">
        <f t="shared" si="53"/>
        <v>0</v>
      </c>
      <c r="O198" s="42"/>
      <c r="P198" s="52"/>
      <c r="Q198" s="83"/>
      <c r="R198" s="83"/>
      <c r="S198" s="83"/>
      <c r="T198" s="83"/>
      <c r="U198" s="83"/>
      <c r="V198" s="83"/>
      <c r="W198" s="83"/>
      <c r="X198" s="83"/>
      <c r="Y198" s="83"/>
      <c r="Z198" s="83"/>
    </row>
    <row r="199" spans="1:26" s="89" customFormat="1" x14ac:dyDescent="0.25">
      <c r="A199" s="23"/>
      <c r="B199" s="108" t="s">
        <v>56</v>
      </c>
      <c r="C199" s="91">
        <v>0</v>
      </c>
      <c r="D199" s="96">
        <f t="shared" ref="D199:N201" si="54">C283</f>
        <v>0</v>
      </c>
      <c r="E199" s="96">
        <f t="shared" si="54"/>
        <v>0</v>
      </c>
      <c r="F199" s="96">
        <f t="shared" si="54"/>
        <v>0</v>
      </c>
      <c r="G199" s="96">
        <f t="shared" si="54"/>
        <v>0</v>
      </c>
      <c r="H199" s="103">
        <f t="shared" si="54"/>
        <v>0</v>
      </c>
      <c r="I199" s="103">
        <f t="shared" si="54"/>
        <v>0</v>
      </c>
      <c r="J199" s="103">
        <f t="shared" si="54"/>
        <v>0</v>
      </c>
      <c r="K199" s="103">
        <f t="shared" si="54"/>
        <v>0</v>
      </c>
      <c r="L199" s="103">
        <f t="shared" si="54"/>
        <v>0</v>
      </c>
      <c r="M199" s="103">
        <f t="shared" si="54"/>
        <v>0</v>
      </c>
      <c r="N199" s="103">
        <f t="shared" si="54"/>
        <v>0</v>
      </c>
      <c r="O199" s="28"/>
      <c r="P199" s="52"/>
      <c r="Q199" s="83"/>
      <c r="R199" s="83"/>
      <c r="S199" s="83"/>
      <c r="T199" s="83"/>
      <c r="U199" s="83"/>
      <c r="V199" s="83"/>
      <c r="W199" s="83"/>
      <c r="X199" s="83"/>
      <c r="Y199" s="83"/>
      <c r="Z199" s="83"/>
    </row>
    <row r="200" spans="1:26" s="89" customFormat="1" x14ac:dyDescent="0.25">
      <c r="A200" s="23"/>
      <c r="B200" s="108" t="s">
        <v>58</v>
      </c>
      <c r="C200" s="91">
        <v>0</v>
      </c>
      <c r="D200" s="96">
        <f t="shared" si="54"/>
        <v>0</v>
      </c>
      <c r="E200" s="96">
        <f t="shared" si="54"/>
        <v>0</v>
      </c>
      <c r="F200" s="96">
        <f t="shared" si="54"/>
        <v>0</v>
      </c>
      <c r="G200" s="96">
        <f t="shared" si="54"/>
        <v>0</v>
      </c>
      <c r="H200" s="103">
        <f t="shared" si="54"/>
        <v>0</v>
      </c>
      <c r="I200" s="103">
        <f t="shared" si="54"/>
        <v>0</v>
      </c>
      <c r="J200" s="103">
        <f t="shared" si="54"/>
        <v>0</v>
      </c>
      <c r="K200" s="103">
        <f t="shared" si="54"/>
        <v>0</v>
      </c>
      <c r="L200" s="103">
        <f t="shared" si="54"/>
        <v>0</v>
      </c>
      <c r="M200" s="103">
        <f t="shared" si="54"/>
        <v>0</v>
      </c>
      <c r="N200" s="103">
        <f t="shared" si="54"/>
        <v>0</v>
      </c>
      <c r="O200" s="28"/>
      <c r="P200" s="52"/>
      <c r="Q200" s="83"/>
      <c r="R200" s="83"/>
      <c r="S200" s="83"/>
      <c r="T200" s="83"/>
      <c r="U200" s="83"/>
      <c r="V200" s="83"/>
      <c r="W200" s="83"/>
      <c r="X200" s="83"/>
      <c r="Y200" s="83"/>
      <c r="Z200" s="83"/>
    </row>
    <row r="201" spans="1:26" s="89" customFormat="1" x14ac:dyDescent="0.25">
      <c r="A201" s="23"/>
      <c r="B201" s="108" t="s">
        <v>59</v>
      </c>
      <c r="C201" s="91">
        <v>0</v>
      </c>
      <c r="D201" s="96">
        <f t="shared" si="54"/>
        <v>0</v>
      </c>
      <c r="E201" s="96">
        <f t="shared" si="54"/>
        <v>0</v>
      </c>
      <c r="F201" s="96">
        <f t="shared" si="54"/>
        <v>0</v>
      </c>
      <c r="G201" s="96">
        <f t="shared" si="54"/>
        <v>0</v>
      </c>
      <c r="H201" s="103">
        <f t="shared" si="54"/>
        <v>0</v>
      </c>
      <c r="I201" s="103">
        <f t="shared" si="54"/>
        <v>0</v>
      </c>
      <c r="J201" s="103">
        <f t="shared" si="54"/>
        <v>0</v>
      </c>
      <c r="K201" s="103">
        <f t="shared" si="54"/>
        <v>0</v>
      </c>
      <c r="L201" s="103">
        <f t="shared" si="54"/>
        <v>0</v>
      </c>
      <c r="M201" s="103">
        <f t="shared" si="54"/>
        <v>0</v>
      </c>
      <c r="N201" s="103">
        <f t="shared" si="54"/>
        <v>0</v>
      </c>
      <c r="O201" s="28"/>
      <c r="P201" s="52"/>
      <c r="Q201" s="83"/>
      <c r="R201" s="83"/>
      <c r="S201" s="83"/>
      <c r="T201" s="83"/>
      <c r="U201" s="83"/>
      <c r="V201" s="83"/>
      <c r="W201" s="83"/>
      <c r="X201" s="83"/>
      <c r="Y201" s="83"/>
      <c r="Z201" s="83"/>
    </row>
    <row r="202" spans="1:26" x14ac:dyDescent="0.25">
      <c r="B202" s="135"/>
      <c r="C202" s="96"/>
      <c r="D202" s="96"/>
      <c r="E202" s="96"/>
      <c r="F202" s="96"/>
      <c r="G202" s="96"/>
      <c r="H202" s="96"/>
      <c r="I202" s="96"/>
      <c r="J202" s="96"/>
      <c r="K202" s="96"/>
      <c r="L202" s="96"/>
      <c r="M202" s="96"/>
      <c r="N202" s="96"/>
      <c r="O202" s="38"/>
      <c r="P202" s="52"/>
      <c r="Q202" s="83"/>
      <c r="R202" s="83"/>
      <c r="S202" s="83"/>
      <c r="T202" s="83"/>
      <c r="U202" s="83"/>
      <c r="V202" s="83"/>
      <c r="W202" s="83"/>
      <c r="X202" s="83"/>
      <c r="Y202" s="83"/>
      <c r="Z202" s="83"/>
    </row>
    <row r="203" spans="1:26" ht="15.75" thickBot="1" x14ac:dyDescent="0.3">
      <c r="B203" s="34" t="s">
        <v>79</v>
      </c>
      <c r="C203" s="126">
        <f>+C204+C208+C212</f>
        <v>0</v>
      </c>
      <c r="D203" s="126">
        <f t="shared" ref="D203:N203" si="55">+D204+D208</f>
        <v>3.5334980099999997</v>
      </c>
      <c r="E203" s="51">
        <f t="shared" si="55"/>
        <v>0</v>
      </c>
      <c r="F203" s="51">
        <f t="shared" si="55"/>
        <v>0</v>
      </c>
      <c r="G203" s="51">
        <f t="shared" si="55"/>
        <v>0</v>
      </c>
      <c r="H203" s="51">
        <f t="shared" si="55"/>
        <v>0</v>
      </c>
      <c r="I203" s="51">
        <f t="shared" si="55"/>
        <v>0</v>
      </c>
      <c r="J203" s="51">
        <f t="shared" si="55"/>
        <v>0</v>
      </c>
      <c r="K203" s="51">
        <f t="shared" si="55"/>
        <v>0</v>
      </c>
      <c r="L203" s="51">
        <f t="shared" si="55"/>
        <v>0</v>
      </c>
      <c r="M203" s="51">
        <f t="shared" si="55"/>
        <v>0</v>
      </c>
      <c r="N203" s="51">
        <f t="shared" si="55"/>
        <v>0</v>
      </c>
      <c r="O203" s="51">
        <f>+O204+O208</f>
        <v>3.5334980099999997</v>
      </c>
      <c r="P203" s="52"/>
      <c r="Q203" s="83"/>
      <c r="R203" s="83"/>
      <c r="S203" s="83"/>
      <c r="T203" s="83"/>
      <c r="U203" s="83"/>
      <c r="V203" s="83"/>
      <c r="W203" s="83"/>
      <c r="X203" s="83"/>
      <c r="Y203" s="83"/>
      <c r="Z203" s="83"/>
    </row>
    <row r="204" spans="1:26" ht="15.75" thickTop="1" x14ac:dyDescent="0.25">
      <c r="A204" s="39" t="s">
        <v>80</v>
      </c>
      <c r="B204" s="127" t="s">
        <v>25</v>
      </c>
      <c r="C204" s="122">
        <f t="shared" ref="C204:O204" si="56">SUM(C205:C207)</f>
        <v>0</v>
      </c>
      <c r="D204" s="122">
        <f t="shared" si="56"/>
        <v>3.5334980099999997</v>
      </c>
      <c r="E204" s="42">
        <f t="shared" si="56"/>
        <v>0</v>
      </c>
      <c r="F204" s="42">
        <f t="shared" si="56"/>
        <v>0</v>
      </c>
      <c r="G204" s="42">
        <f t="shared" si="56"/>
        <v>0</v>
      </c>
      <c r="H204" s="42">
        <f t="shared" si="56"/>
        <v>0</v>
      </c>
      <c r="I204" s="42">
        <f t="shared" si="56"/>
        <v>0</v>
      </c>
      <c r="J204" s="42">
        <f t="shared" si="56"/>
        <v>0</v>
      </c>
      <c r="K204" s="42">
        <f t="shared" si="56"/>
        <v>0</v>
      </c>
      <c r="L204" s="42">
        <f t="shared" si="56"/>
        <v>0</v>
      </c>
      <c r="M204" s="42">
        <f t="shared" si="56"/>
        <v>0</v>
      </c>
      <c r="N204" s="42">
        <f t="shared" si="56"/>
        <v>0</v>
      </c>
      <c r="O204" s="42">
        <f t="shared" si="56"/>
        <v>3.5334980099999997</v>
      </c>
      <c r="P204" s="52"/>
      <c r="Q204" s="83"/>
      <c r="R204" s="83"/>
      <c r="S204" s="83"/>
      <c r="T204" s="83"/>
      <c r="U204" s="83"/>
      <c r="V204" s="83"/>
      <c r="W204" s="83"/>
      <c r="X204" s="83"/>
      <c r="Y204" s="83"/>
      <c r="Z204" s="83"/>
    </row>
    <row r="205" spans="1:26" x14ac:dyDescent="0.25">
      <c r="B205" s="129" t="s">
        <v>56</v>
      </c>
      <c r="C205" s="123">
        <v>0</v>
      </c>
      <c r="D205" s="123">
        <v>3.5334980099999997</v>
      </c>
      <c r="E205" s="123">
        <v>0</v>
      </c>
      <c r="F205" s="123">
        <v>0</v>
      </c>
      <c r="G205" s="123">
        <v>0</v>
      </c>
      <c r="H205" s="123">
        <v>0</v>
      </c>
      <c r="I205" s="123">
        <v>0</v>
      </c>
      <c r="J205" s="124">
        <v>0</v>
      </c>
      <c r="K205" s="124">
        <v>0</v>
      </c>
      <c r="L205" s="132">
        <v>0</v>
      </c>
      <c r="M205" s="132">
        <v>0</v>
      </c>
      <c r="N205" s="132">
        <v>0</v>
      </c>
      <c r="O205" s="28">
        <f>SUM(C205:N205)</f>
        <v>3.5334980099999997</v>
      </c>
      <c r="P205" s="52"/>
      <c r="Q205" s="83"/>
      <c r="R205" s="83"/>
      <c r="S205" s="83"/>
      <c r="T205" s="83"/>
      <c r="U205" s="83"/>
      <c r="V205" s="83"/>
      <c r="W205" s="83"/>
      <c r="X205" s="83"/>
      <c r="Y205" s="83"/>
      <c r="Z205" s="83"/>
    </row>
    <row r="206" spans="1:26" x14ac:dyDescent="0.25">
      <c r="B206" s="129" t="s">
        <v>58</v>
      </c>
      <c r="C206" s="123">
        <v>0</v>
      </c>
      <c r="D206" s="123">
        <v>0</v>
      </c>
      <c r="E206" s="123">
        <v>0</v>
      </c>
      <c r="F206" s="123">
        <v>0</v>
      </c>
      <c r="G206" s="123">
        <v>0</v>
      </c>
      <c r="H206" s="123">
        <v>0</v>
      </c>
      <c r="I206" s="123">
        <v>0</v>
      </c>
      <c r="J206" s="123">
        <v>0</v>
      </c>
      <c r="K206" s="124">
        <v>0</v>
      </c>
      <c r="L206" s="132">
        <v>0</v>
      </c>
      <c r="M206" s="132">
        <v>0</v>
      </c>
      <c r="N206" s="132">
        <v>0</v>
      </c>
      <c r="O206" s="28">
        <f>SUM(C206:N206)</f>
        <v>0</v>
      </c>
      <c r="P206" s="52"/>
      <c r="Q206" s="83"/>
      <c r="R206" s="83"/>
      <c r="S206" s="83"/>
      <c r="T206" s="83"/>
      <c r="U206" s="83"/>
      <c r="V206" s="83"/>
      <c r="W206" s="83"/>
      <c r="X206" s="83"/>
      <c r="Y206" s="83"/>
      <c r="Z206" s="83"/>
    </row>
    <row r="207" spans="1:26" x14ac:dyDescent="0.25">
      <c r="B207" s="129" t="s">
        <v>59</v>
      </c>
      <c r="C207" s="123">
        <v>0</v>
      </c>
      <c r="D207" s="123">
        <v>0</v>
      </c>
      <c r="E207" s="123">
        <v>0</v>
      </c>
      <c r="F207" s="123">
        <v>0</v>
      </c>
      <c r="G207" s="123">
        <v>0</v>
      </c>
      <c r="H207" s="123">
        <v>0</v>
      </c>
      <c r="I207" s="123">
        <v>0</v>
      </c>
      <c r="J207" s="123">
        <v>0</v>
      </c>
      <c r="K207" s="124">
        <v>0</v>
      </c>
      <c r="L207" s="132">
        <v>0</v>
      </c>
      <c r="M207" s="132">
        <v>0</v>
      </c>
      <c r="N207" s="132">
        <v>0</v>
      </c>
      <c r="O207" s="28">
        <f>SUM(C207:N207)</f>
        <v>0</v>
      </c>
      <c r="P207" s="52"/>
      <c r="Q207" s="83"/>
      <c r="R207" s="83"/>
      <c r="S207" s="83"/>
      <c r="T207" s="83"/>
      <c r="U207" s="83"/>
      <c r="V207" s="83"/>
      <c r="W207" s="83"/>
      <c r="X207" s="83"/>
      <c r="Y207" s="83"/>
      <c r="Z207" s="83"/>
    </row>
    <row r="208" spans="1:26" x14ac:dyDescent="0.25">
      <c r="B208" s="34" t="s">
        <v>63</v>
      </c>
      <c r="C208" s="122">
        <f t="shared" ref="C208:O208" si="57">SUM(C209:C211)</f>
        <v>0</v>
      </c>
      <c r="D208" s="122">
        <f t="shared" si="57"/>
        <v>0</v>
      </c>
      <c r="E208" s="42">
        <f t="shared" si="57"/>
        <v>0</v>
      </c>
      <c r="F208" s="42">
        <f t="shared" si="57"/>
        <v>0</v>
      </c>
      <c r="G208" s="42">
        <f t="shared" si="57"/>
        <v>0</v>
      </c>
      <c r="H208" s="42">
        <f t="shared" si="57"/>
        <v>0</v>
      </c>
      <c r="I208" s="42">
        <v>0</v>
      </c>
      <c r="J208" s="42">
        <v>0</v>
      </c>
      <c r="K208" s="42">
        <f t="shared" si="57"/>
        <v>0</v>
      </c>
      <c r="L208" s="42">
        <f t="shared" si="57"/>
        <v>0</v>
      </c>
      <c r="M208" s="42">
        <f t="shared" si="57"/>
        <v>0</v>
      </c>
      <c r="N208" s="42">
        <f t="shared" si="57"/>
        <v>0</v>
      </c>
      <c r="O208" s="42">
        <f t="shared" si="57"/>
        <v>0</v>
      </c>
      <c r="P208" s="52"/>
      <c r="Q208" s="83"/>
      <c r="R208" s="83"/>
      <c r="S208" s="83"/>
      <c r="T208" s="83"/>
      <c r="U208" s="83"/>
      <c r="V208" s="83"/>
      <c r="W208" s="83"/>
      <c r="X208" s="83"/>
      <c r="Y208" s="83"/>
      <c r="Z208" s="83"/>
    </row>
    <row r="209" spans="2:26" x14ac:dyDescent="0.25">
      <c r="B209" s="129" t="s">
        <v>56</v>
      </c>
      <c r="C209" s="123">
        <v>0</v>
      </c>
      <c r="D209" s="123">
        <v>0</v>
      </c>
      <c r="E209" s="124">
        <v>0</v>
      </c>
      <c r="F209" s="124">
        <v>0</v>
      </c>
      <c r="G209" s="124">
        <v>0</v>
      </c>
      <c r="H209" s="124">
        <v>0</v>
      </c>
      <c r="I209" s="124">
        <v>0</v>
      </c>
      <c r="J209" s="124">
        <v>0</v>
      </c>
      <c r="K209" s="124">
        <v>0</v>
      </c>
      <c r="L209" s="124">
        <v>0</v>
      </c>
      <c r="M209" s="124">
        <v>0</v>
      </c>
      <c r="N209" s="124">
        <v>0</v>
      </c>
      <c r="O209" s="28">
        <f>SUM(C209:N209)</f>
        <v>0</v>
      </c>
      <c r="P209" s="52"/>
      <c r="Q209" s="83"/>
      <c r="R209" s="83"/>
      <c r="S209" s="83"/>
      <c r="T209" s="83"/>
      <c r="U209" s="83"/>
      <c r="V209" s="83"/>
      <c r="W209" s="83"/>
      <c r="X209" s="83"/>
      <c r="Y209" s="83"/>
      <c r="Z209" s="83"/>
    </row>
    <row r="210" spans="2:26" x14ac:dyDescent="0.25">
      <c r="B210" s="129" t="s">
        <v>58</v>
      </c>
      <c r="C210" s="123">
        <v>0</v>
      </c>
      <c r="D210" s="123">
        <v>0</v>
      </c>
      <c r="E210" s="124">
        <v>0</v>
      </c>
      <c r="F210" s="124">
        <v>0</v>
      </c>
      <c r="G210" s="124">
        <v>0</v>
      </c>
      <c r="H210" s="124">
        <v>0</v>
      </c>
      <c r="I210" s="124">
        <v>0</v>
      </c>
      <c r="J210" s="124">
        <v>0</v>
      </c>
      <c r="K210" s="124">
        <v>0</v>
      </c>
      <c r="L210" s="124">
        <v>0</v>
      </c>
      <c r="M210" s="124">
        <v>0</v>
      </c>
      <c r="N210" s="124">
        <v>0</v>
      </c>
      <c r="O210" s="28">
        <f>SUM(C210:N210)</f>
        <v>0</v>
      </c>
      <c r="P210" s="52"/>
      <c r="Q210" s="83"/>
      <c r="R210" s="83"/>
      <c r="S210" s="83"/>
      <c r="T210" s="83"/>
      <c r="U210" s="83"/>
      <c r="V210" s="83"/>
      <c r="W210" s="83"/>
      <c r="X210" s="83"/>
      <c r="Y210" s="83"/>
      <c r="Z210" s="83"/>
    </row>
    <row r="211" spans="2:26" x14ac:dyDescent="0.25">
      <c r="B211" s="129" t="s">
        <v>59</v>
      </c>
      <c r="C211" s="123">
        <v>0</v>
      </c>
      <c r="D211" s="123">
        <v>0</v>
      </c>
      <c r="E211" s="124">
        <v>0</v>
      </c>
      <c r="F211" s="124">
        <v>0</v>
      </c>
      <c r="G211" s="124">
        <v>0</v>
      </c>
      <c r="H211" s="124">
        <v>0</v>
      </c>
      <c r="I211" s="124">
        <v>0</v>
      </c>
      <c r="J211" s="124">
        <v>0</v>
      </c>
      <c r="K211" s="124">
        <v>0</v>
      </c>
      <c r="L211" s="124">
        <v>0</v>
      </c>
      <c r="M211" s="124">
        <v>0</v>
      </c>
      <c r="N211" s="124">
        <v>0</v>
      </c>
      <c r="O211" s="28">
        <f>SUM(C211:N211)</f>
        <v>0</v>
      </c>
      <c r="P211" s="52"/>
      <c r="Q211" s="83"/>
      <c r="R211" s="83"/>
      <c r="S211" s="83"/>
      <c r="T211" s="83"/>
      <c r="U211" s="83"/>
      <c r="V211" s="83"/>
      <c r="W211" s="83"/>
      <c r="X211" s="83"/>
      <c r="Y211" s="83"/>
      <c r="Z211" s="83"/>
    </row>
    <row r="212" spans="2:26" x14ac:dyDescent="0.25">
      <c r="B212" s="34" t="s">
        <v>28</v>
      </c>
      <c r="C212" s="122">
        <f t="shared" ref="C212:O212" si="58">SUM(C213:C215)</f>
        <v>0</v>
      </c>
      <c r="D212" s="122">
        <f t="shared" si="58"/>
        <v>0</v>
      </c>
      <c r="E212" s="42">
        <f t="shared" si="58"/>
        <v>0</v>
      </c>
      <c r="F212" s="42">
        <f t="shared" si="58"/>
        <v>0</v>
      </c>
      <c r="G212" s="42">
        <f t="shared" si="58"/>
        <v>0</v>
      </c>
      <c r="H212" s="42">
        <f t="shared" si="58"/>
        <v>0</v>
      </c>
      <c r="I212" s="42">
        <v>0</v>
      </c>
      <c r="J212" s="42">
        <v>0</v>
      </c>
      <c r="K212" s="42">
        <f t="shared" si="58"/>
        <v>0</v>
      </c>
      <c r="L212" s="42">
        <f t="shared" si="58"/>
        <v>0</v>
      </c>
      <c r="M212" s="42">
        <f t="shared" si="58"/>
        <v>0</v>
      </c>
      <c r="N212" s="42">
        <f t="shared" si="58"/>
        <v>0</v>
      </c>
      <c r="O212" s="42">
        <f t="shared" si="58"/>
        <v>0</v>
      </c>
      <c r="P212" s="52"/>
      <c r="Q212" s="83"/>
      <c r="R212" s="83"/>
      <c r="S212" s="83"/>
      <c r="T212" s="83"/>
      <c r="U212" s="83"/>
      <c r="V212" s="83"/>
      <c r="W212" s="83"/>
      <c r="X212" s="83"/>
      <c r="Y212" s="83"/>
      <c r="Z212" s="83"/>
    </row>
    <row r="213" spans="2:26" x14ac:dyDescent="0.25">
      <c r="B213" s="108" t="s">
        <v>56</v>
      </c>
      <c r="C213" s="96">
        <v>0</v>
      </c>
      <c r="D213" s="96">
        <v>0</v>
      </c>
      <c r="E213" s="96">
        <v>0</v>
      </c>
      <c r="F213" s="96">
        <v>0</v>
      </c>
      <c r="G213" s="96">
        <v>0</v>
      </c>
      <c r="H213" s="96">
        <v>0</v>
      </c>
      <c r="I213" s="96">
        <v>0</v>
      </c>
      <c r="J213" s="96">
        <v>0</v>
      </c>
      <c r="K213" s="96">
        <v>0</v>
      </c>
      <c r="L213" s="96">
        <v>0</v>
      </c>
      <c r="M213" s="96">
        <v>0</v>
      </c>
      <c r="N213" s="96">
        <v>0</v>
      </c>
      <c r="O213" s="28">
        <f>SUM(C213:N213)</f>
        <v>0</v>
      </c>
      <c r="P213" s="52"/>
      <c r="Q213" s="83"/>
      <c r="R213" s="83"/>
      <c r="S213" s="83"/>
      <c r="T213" s="83"/>
      <c r="U213" s="83"/>
      <c r="V213" s="83"/>
      <c r="W213" s="83"/>
      <c r="X213" s="83"/>
      <c r="Y213" s="83"/>
      <c r="Z213" s="83"/>
    </row>
    <row r="214" spans="2:26" x14ac:dyDescent="0.25">
      <c r="B214" s="108" t="s">
        <v>58</v>
      </c>
      <c r="C214" s="96">
        <v>0</v>
      </c>
      <c r="D214" s="96">
        <v>0</v>
      </c>
      <c r="E214" s="96">
        <v>0</v>
      </c>
      <c r="F214" s="96">
        <v>0</v>
      </c>
      <c r="G214" s="96">
        <v>0</v>
      </c>
      <c r="H214" s="96">
        <v>0</v>
      </c>
      <c r="I214" s="96">
        <v>0</v>
      </c>
      <c r="J214" s="96">
        <v>0</v>
      </c>
      <c r="K214" s="96">
        <v>0</v>
      </c>
      <c r="L214" s="96">
        <v>0</v>
      </c>
      <c r="M214" s="96">
        <v>0</v>
      </c>
      <c r="N214" s="96">
        <v>0</v>
      </c>
      <c r="O214" s="28">
        <f>SUM(C214:N214)</f>
        <v>0</v>
      </c>
      <c r="P214" s="52"/>
      <c r="Q214" s="83"/>
      <c r="R214" s="83"/>
      <c r="S214" s="83"/>
      <c r="T214" s="83"/>
      <c r="U214" s="83"/>
      <c r="V214" s="83"/>
      <c r="W214" s="83"/>
      <c r="X214" s="83"/>
      <c r="Y214" s="83"/>
      <c r="Z214" s="83"/>
    </row>
    <row r="215" spans="2:26" x14ac:dyDescent="0.25">
      <c r="B215" s="108" t="s">
        <v>59</v>
      </c>
      <c r="C215" s="96">
        <v>0</v>
      </c>
      <c r="D215" s="96">
        <v>0</v>
      </c>
      <c r="E215" s="96">
        <v>0</v>
      </c>
      <c r="F215" s="96">
        <v>0</v>
      </c>
      <c r="G215" s="96">
        <v>0</v>
      </c>
      <c r="H215" s="96">
        <v>0</v>
      </c>
      <c r="I215" s="96">
        <v>0</v>
      </c>
      <c r="J215" s="96">
        <v>0</v>
      </c>
      <c r="K215" s="96">
        <v>0</v>
      </c>
      <c r="L215" s="96">
        <v>0</v>
      </c>
      <c r="M215" s="96">
        <v>0</v>
      </c>
      <c r="N215" s="96">
        <v>0</v>
      </c>
      <c r="O215" s="28">
        <f>SUM(C215:N215)</f>
        <v>0</v>
      </c>
      <c r="P215" s="52"/>
      <c r="Q215" s="83"/>
      <c r="R215" s="83"/>
      <c r="S215" s="83"/>
      <c r="T215" s="83"/>
      <c r="U215" s="83"/>
      <c r="V215" s="83"/>
      <c r="W215" s="83"/>
      <c r="X215" s="83"/>
      <c r="Y215" s="83"/>
      <c r="Z215" s="83"/>
    </row>
    <row r="216" spans="2:26" x14ac:dyDescent="0.25">
      <c r="B216" s="136"/>
      <c r="C216" s="103"/>
      <c r="D216" s="103"/>
      <c r="E216" s="103"/>
      <c r="F216" s="103"/>
      <c r="G216" s="103"/>
      <c r="H216" s="103"/>
      <c r="I216" s="103"/>
      <c r="J216" s="103"/>
      <c r="K216" s="103"/>
      <c r="L216" s="103"/>
      <c r="M216" s="103"/>
      <c r="N216" s="103"/>
      <c r="O216" s="38"/>
      <c r="P216" s="52"/>
      <c r="Q216" s="83"/>
      <c r="R216" s="83"/>
      <c r="S216" s="83"/>
      <c r="T216" s="83"/>
      <c r="U216" s="83"/>
      <c r="V216" s="83"/>
      <c r="W216" s="83"/>
      <c r="X216" s="83"/>
      <c r="Y216" s="83"/>
      <c r="Z216" s="83"/>
    </row>
    <row r="217" spans="2:26" ht="15.75" thickBot="1" x14ac:dyDescent="0.3">
      <c r="B217" s="125" t="s">
        <v>81</v>
      </c>
      <c r="C217" s="126">
        <f>+C218+C222+C226</f>
        <v>0</v>
      </c>
      <c r="D217" s="126">
        <f t="shared" ref="D217:N217" si="59">+D218+D222</f>
        <v>0</v>
      </c>
      <c r="E217" s="51">
        <f t="shared" si="59"/>
        <v>0</v>
      </c>
      <c r="F217" s="51">
        <f t="shared" si="59"/>
        <v>0</v>
      </c>
      <c r="G217" s="51">
        <f t="shared" si="59"/>
        <v>0</v>
      </c>
      <c r="H217" s="51">
        <f t="shared" si="59"/>
        <v>0</v>
      </c>
      <c r="I217" s="51">
        <f t="shared" si="59"/>
        <v>0</v>
      </c>
      <c r="J217" s="51">
        <f t="shared" si="59"/>
        <v>0</v>
      </c>
      <c r="K217" s="51">
        <f t="shared" si="59"/>
        <v>0</v>
      </c>
      <c r="L217" s="51">
        <f t="shared" si="59"/>
        <v>0</v>
      </c>
      <c r="M217" s="51">
        <f t="shared" si="59"/>
        <v>0</v>
      </c>
      <c r="N217" s="51">
        <f t="shared" si="59"/>
        <v>0</v>
      </c>
      <c r="O217" s="51">
        <f>+O218+O222</f>
        <v>0</v>
      </c>
      <c r="P217" s="52"/>
      <c r="Q217" s="83"/>
      <c r="R217" s="83"/>
      <c r="S217" s="83"/>
      <c r="T217" s="83"/>
      <c r="U217" s="83"/>
      <c r="V217" s="83"/>
      <c r="W217" s="83"/>
      <c r="X217" s="83"/>
      <c r="Y217" s="83"/>
      <c r="Z217" s="83"/>
    </row>
    <row r="218" spans="2:26" ht="15.75" thickTop="1" x14ac:dyDescent="0.25">
      <c r="B218" s="34" t="s">
        <v>25</v>
      </c>
      <c r="C218" s="122">
        <f t="shared" ref="C218:O218" si="60">SUM(C219:C221)</f>
        <v>0</v>
      </c>
      <c r="D218" s="122">
        <f t="shared" si="60"/>
        <v>0</v>
      </c>
      <c r="E218" s="42">
        <f t="shared" si="60"/>
        <v>0</v>
      </c>
      <c r="F218" s="42">
        <f t="shared" si="60"/>
        <v>0</v>
      </c>
      <c r="G218" s="42">
        <f t="shared" si="60"/>
        <v>0</v>
      </c>
      <c r="H218" s="42">
        <f t="shared" si="60"/>
        <v>0</v>
      </c>
      <c r="I218" s="42">
        <f t="shared" si="60"/>
        <v>0</v>
      </c>
      <c r="J218" s="42">
        <f t="shared" si="60"/>
        <v>0</v>
      </c>
      <c r="K218" s="42">
        <f t="shared" si="60"/>
        <v>0</v>
      </c>
      <c r="L218" s="42">
        <f t="shared" si="60"/>
        <v>0</v>
      </c>
      <c r="M218" s="42">
        <f t="shared" si="60"/>
        <v>0</v>
      </c>
      <c r="N218" s="42">
        <f t="shared" si="60"/>
        <v>0</v>
      </c>
      <c r="O218" s="42">
        <f t="shared" si="60"/>
        <v>0</v>
      </c>
      <c r="P218" s="52"/>
      <c r="Q218" s="83"/>
      <c r="R218" s="83"/>
      <c r="S218" s="83"/>
      <c r="T218" s="83"/>
      <c r="U218" s="83"/>
      <c r="V218" s="83"/>
      <c r="W218" s="83"/>
      <c r="X218" s="83"/>
      <c r="Y218" s="83"/>
      <c r="Z218" s="83"/>
    </row>
    <row r="219" spans="2:26" x14ac:dyDescent="0.25">
      <c r="B219" s="129" t="s">
        <v>56</v>
      </c>
      <c r="C219" s="123">
        <v>0</v>
      </c>
      <c r="D219" s="123">
        <v>0</v>
      </c>
      <c r="E219" s="124">
        <v>0</v>
      </c>
      <c r="F219" s="124">
        <v>0</v>
      </c>
      <c r="G219" s="124">
        <v>0</v>
      </c>
      <c r="H219" s="124">
        <v>0</v>
      </c>
      <c r="I219" s="124">
        <v>0</v>
      </c>
      <c r="J219" s="124">
        <v>0</v>
      </c>
      <c r="K219" s="124">
        <v>0</v>
      </c>
      <c r="L219" s="124">
        <v>0</v>
      </c>
      <c r="M219" s="124">
        <v>0</v>
      </c>
      <c r="N219" s="124">
        <v>0</v>
      </c>
      <c r="O219" s="28">
        <f>SUM(C219:N219)</f>
        <v>0</v>
      </c>
      <c r="P219" s="52"/>
      <c r="Q219" s="83"/>
      <c r="R219" s="83"/>
      <c r="S219" s="83"/>
      <c r="T219" s="83"/>
      <c r="U219" s="83"/>
      <c r="V219" s="83"/>
      <c r="W219" s="83"/>
      <c r="X219" s="83"/>
      <c r="Y219" s="83"/>
      <c r="Z219" s="83"/>
    </row>
    <row r="220" spans="2:26" x14ac:dyDescent="0.25">
      <c r="B220" s="129" t="s">
        <v>58</v>
      </c>
      <c r="C220" s="123">
        <v>0</v>
      </c>
      <c r="D220" s="123">
        <v>0</v>
      </c>
      <c r="E220" s="124">
        <v>0</v>
      </c>
      <c r="F220" s="124">
        <v>0</v>
      </c>
      <c r="G220" s="124">
        <v>0</v>
      </c>
      <c r="H220" s="124">
        <v>0</v>
      </c>
      <c r="I220" s="124">
        <v>0</v>
      </c>
      <c r="J220" s="124">
        <v>0</v>
      </c>
      <c r="K220" s="124">
        <v>0</v>
      </c>
      <c r="L220" s="124">
        <v>0</v>
      </c>
      <c r="M220" s="124">
        <v>0</v>
      </c>
      <c r="N220" s="124">
        <v>0</v>
      </c>
      <c r="O220" s="28">
        <f>SUM(C220:N220)</f>
        <v>0</v>
      </c>
      <c r="P220" s="52"/>
      <c r="Q220" s="83"/>
      <c r="R220" s="83"/>
      <c r="S220" s="83"/>
      <c r="T220" s="83"/>
      <c r="U220" s="83"/>
      <c r="V220" s="83"/>
      <c r="W220" s="83"/>
      <c r="X220" s="83"/>
      <c r="Y220" s="83"/>
      <c r="Z220" s="83"/>
    </row>
    <row r="221" spans="2:26" x14ac:dyDescent="0.25">
      <c r="B221" s="129" t="s">
        <v>59</v>
      </c>
      <c r="C221" s="123">
        <v>0</v>
      </c>
      <c r="D221" s="123">
        <v>0</v>
      </c>
      <c r="E221" s="124">
        <v>0</v>
      </c>
      <c r="F221" s="124">
        <v>0</v>
      </c>
      <c r="G221" s="124">
        <v>0</v>
      </c>
      <c r="H221" s="124">
        <v>0</v>
      </c>
      <c r="I221" s="124">
        <v>0</v>
      </c>
      <c r="J221" s="124">
        <v>0</v>
      </c>
      <c r="K221" s="124">
        <v>0</v>
      </c>
      <c r="L221" s="124">
        <v>0</v>
      </c>
      <c r="M221" s="124">
        <v>0</v>
      </c>
      <c r="N221" s="124">
        <v>0</v>
      </c>
      <c r="O221" s="28">
        <f>SUM(C221:N221)</f>
        <v>0</v>
      </c>
      <c r="P221" s="52"/>
      <c r="Q221" s="83"/>
      <c r="R221" s="83"/>
      <c r="S221" s="83"/>
      <c r="T221" s="83"/>
      <c r="U221" s="83"/>
      <c r="V221" s="83"/>
      <c r="W221" s="83"/>
      <c r="X221" s="83"/>
      <c r="Y221" s="83"/>
      <c r="Z221" s="83"/>
    </row>
    <row r="222" spans="2:26" x14ac:dyDescent="0.25">
      <c r="B222" s="34" t="s">
        <v>63</v>
      </c>
      <c r="C222" s="122">
        <f t="shared" ref="C222:O222" si="61">SUM(C223:C225)</f>
        <v>0</v>
      </c>
      <c r="D222" s="122">
        <f t="shared" si="61"/>
        <v>0</v>
      </c>
      <c r="E222" s="42">
        <f t="shared" si="61"/>
        <v>0</v>
      </c>
      <c r="F222" s="42">
        <f t="shared" si="61"/>
        <v>0</v>
      </c>
      <c r="G222" s="42">
        <f t="shared" si="61"/>
        <v>0</v>
      </c>
      <c r="H222" s="42">
        <f t="shared" si="61"/>
        <v>0</v>
      </c>
      <c r="I222" s="42">
        <f t="shared" si="61"/>
        <v>0</v>
      </c>
      <c r="J222" s="42">
        <f t="shared" si="61"/>
        <v>0</v>
      </c>
      <c r="K222" s="42">
        <f t="shared" si="61"/>
        <v>0</v>
      </c>
      <c r="L222" s="42">
        <f t="shared" si="61"/>
        <v>0</v>
      </c>
      <c r="M222" s="42">
        <f t="shared" si="61"/>
        <v>0</v>
      </c>
      <c r="N222" s="42">
        <f t="shared" si="61"/>
        <v>0</v>
      </c>
      <c r="O222" s="42">
        <f t="shared" si="61"/>
        <v>0</v>
      </c>
      <c r="P222" s="52"/>
      <c r="Q222" s="83"/>
      <c r="R222" s="83"/>
      <c r="S222" s="83"/>
      <c r="T222" s="83"/>
      <c r="U222" s="83"/>
      <c r="V222" s="83"/>
      <c r="W222" s="83"/>
      <c r="X222" s="83"/>
      <c r="Y222" s="83"/>
      <c r="Z222" s="83"/>
    </row>
    <row r="223" spans="2:26" x14ac:dyDescent="0.25">
      <c r="B223" s="129" t="s">
        <v>56</v>
      </c>
      <c r="C223" s="123">
        <v>0</v>
      </c>
      <c r="D223" s="123">
        <v>0</v>
      </c>
      <c r="E223" s="124">
        <v>0</v>
      </c>
      <c r="F223" s="124">
        <v>0</v>
      </c>
      <c r="G223" s="124">
        <v>0</v>
      </c>
      <c r="H223" s="124">
        <v>0</v>
      </c>
      <c r="I223" s="124">
        <v>0</v>
      </c>
      <c r="J223" s="124">
        <v>0</v>
      </c>
      <c r="K223" s="124">
        <v>0</v>
      </c>
      <c r="L223" s="124">
        <v>0</v>
      </c>
      <c r="M223" s="124">
        <v>0</v>
      </c>
      <c r="N223" s="124">
        <v>0</v>
      </c>
      <c r="O223" s="28">
        <f>SUM(C223:N223)</f>
        <v>0</v>
      </c>
      <c r="P223" s="52"/>
      <c r="Q223" s="83"/>
      <c r="R223" s="83"/>
      <c r="S223" s="83"/>
      <c r="T223" s="83"/>
      <c r="U223" s="83"/>
      <c r="V223" s="83"/>
      <c r="W223" s="83"/>
      <c r="X223" s="83"/>
      <c r="Y223" s="83"/>
      <c r="Z223" s="83"/>
    </row>
    <row r="224" spans="2:26" x14ac:dyDescent="0.25">
      <c r="B224" s="129" t="s">
        <v>58</v>
      </c>
      <c r="C224" s="123">
        <v>0</v>
      </c>
      <c r="D224" s="123">
        <v>0</v>
      </c>
      <c r="E224" s="124">
        <v>0</v>
      </c>
      <c r="F224" s="124">
        <v>0</v>
      </c>
      <c r="G224" s="124">
        <v>0</v>
      </c>
      <c r="H224" s="124">
        <v>0</v>
      </c>
      <c r="I224" s="124">
        <v>0</v>
      </c>
      <c r="J224" s="124">
        <v>0</v>
      </c>
      <c r="K224" s="124">
        <v>0</v>
      </c>
      <c r="L224" s="124">
        <v>0</v>
      </c>
      <c r="M224" s="124">
        <v>0</v>
      </c>
      <c r="N224" s="124">
        <v>0</v>
      </c>
      <c r="O224" s="28">
        <f>SUM(C224:N224)</f>
        <v>0</v>
      </c>
      <c r="P224" s="52"/>
      <c r="Q224" s="83"/>
      <c r="R224" s="83"/>
      <c r="S224" s="83"/>
      <c r="T224" s="83"/>
      <c r="U224" s="83"/>
      <c r="V224" s="83"/>
      <c r="W224" s="83"/>
      <c r="X224" s="83"/>
      <c r="Y224" s="83"/>
      <c r="Z224" s="83"/>
    </row>
    <row r="225" spans="2:26" x14ac:dyDescent="0.25">
      <c r="B225" s="129" t="s">
        <v>59</v>
      </c>
      <c r="C225" s="123">
        <v>0</v>
      </c>
      <c r="D225" s="123">
        <v>0</v>
      </c>
      <c r="E225" s="124">
        <v>0</v>
      </c>
      <c r="F225" s="124">
        <v>0</v>
      </c>
      <c r="G225" s="124">
        <v>0</v>
      </c>
      <c r="H225" s="124">
        <v>0</v>
      </c>
      <c r="I225" s="124">
        <v>0</v>
      </c>
      <c r="J225" s="124">
        <v>0</v>
      </c>
      <c r="K225" s="124">
        <v>0</v>
      </c>
      <c r="L225" s="124">
        <v>0</v>
      </c>
      <c r="M225" s="124">
        <v>0</v>
      </c>
      <c r="N225" s="124">
        <v>0</v>
      </c>
      <c r="O225" s="28">
        <f>SUM(C225:N225)</f>
        <v>0</v>
      </c>
      <c r="P225" s="52"/>
      <c r="Q225" s="83"/>
      <c r="R225" s="83"/>
      <c r="S225" s="83"/>
      <c r="T225" s="83"/>
      <c r="U225" s="83"/>
      <c r="V225" s="83"/>
      <c r="W225" s="83"/>
      <c r="X225" s="83"/>
      <c r="Y225" s="83"/>
      <c r="Z225" s="83"/>
    </row>
    <row r="226" spans="2:26" x14ac:dyDescent="0.25">
      <c r="B226" s="34" t="s">
        <v>28</v>
      </c>
      <c r="C226" s="122">
        <f t="shared" ref="C226:O226" si="62">SUM(C227:C229)</f>
        <v>0</v>
      </c>
      <c r="D226" s="122">
        <f t="shared" si="62"/>
        <v>0</v>
      </c>
      <c r="E226" s="42">
        <f t="shared" si="62"/>
        <v>0</v>
      </c>
      <c r="F226" s="42">
        <f t="shared" si="62"/>
        <v>0</v>
      </c>
      <c r="G226" s="42">
        <f t="shared" si="62"/>
        <v>0</v>
      </c>
      <c r="H226" s="42">
        <f t="shared" si="62"/>
        <v>0</v>
      </c>
      <c r="I226" s="42">
        <f t="shared" si="62"/>
        <v>0</v>
      </c>
      <c r="J226" s="42">
        <f t="shared" si="62"/>
        <v>0</v>
      </c>
      <c r="K226" s="42">
        <f t="shared" si="62"/>
        <v>0</v>
      </c>
      <c r="L226" s="42">
        <f t="shared" si="62"/>
        <v>0</v>
      </c>
      <c r="M226" s="42">
        <f t="shared" si="62"/>
        <v>0</v>
      </c>
      <c r="N226" s="42">
        <f t="shared" si="62"/>
        <v>0</v>
      </c>
      <c r="O226" s="42">
        <f t="shared" si="62"/>
        <v>0</v>
      </c>
      <c r="P226" s="52"/>
      <c r="Q226" s="83"/>
      <c r="R226" s="83"/>
      <c r="S226" s="83"/>
      <c r="T226" s="83"/>
      <c r="U226" s="83"/>
      <c r="V226" s="83"/>
      <c r="W226" s="83"/>
      <c r="X226" s="83"/>
      <c r="Y226" s="83"/>
      <c r="Z226" s="83"/>
    </row>
    <row r="227" spans="2:26" x14ac:dyDescent="0.25">
      <c r="B227" s="108" t="s">
        <v>56</v>
      </c>
      <c r="C227" s="96">
        <v>0</v>
      </c>
      <c r="D227" s="96">
        <v>0</v>
      </c>
      <c r="E227" s="96">
        <v>0</v>
      </c>
      <c r="F227" s="96">
        <v>0</v>
      </c>
      <c r="G227" s="96">
        <v>0</v>
      </c>
      <c r="H227" s="96">
        <v>0</v>
      </c>
      <c r="I227" s="96">
        <v>0</v>
      </c>
      <c r="J227" s="96">
        <v>0</v>
      </c>
      <c r="K227" s="96">
        <v>0</v>
      </c>
      <c r="L227" s="96">
        <v>0</v>
      </c>
      <c r="M227" s="96">
        <v>0</v>
      </c>
      <c r="N227" s="96">
        <v>0</v>
      </c>
      <c r="O227" s="28">
        <f>SUM(C227:N227)</f>
        <v>0</v>
      </c>
      <c r="P227" s="52"/>
      <c r="Q227" s="83"/>
      <c r="R227" s="83"/>
      <c r="S227" s="83"/>
      <c r="T227" s="83"/>
      <c r="U227" s="83"/>
      <c r="V227" s="83"/>
      <c r="W227" s="83"/>
      <c r="X227" s="83"/>
      <c r="Y227" s="83"/>
      <c r="Z227" s="83"/>
    </row>
    <row r="228" spans="2:26" x14ac:dyDescent="0.25">
      <c r="B228" s="108" t="s">
        <v>58</v>
      </c>
      <c r="C228" s="96">
        <v>0</v>
      </c>
      <c r="D228" s="96">
        <v>0</v>
      </c>
      <c r="E228" s="96">
        <v>0</v>
      </c>
      <c r="F228" s="96">
        <v>0</v>
      </c>
      <c r="G228" s="96">
        <v>0</v>
      </c>
      <c r="H228" s="96">
        <v>0</v>
      </c>
      <c r="I228" s="96">
        <v>0</v>
      </c>
      <c r="J228" s="96">
        <v>0</v>
      </c>
      <c r="K228" s="96">
        <v>0</v>
      </c>
      <c r="L228" s="96">
        <v>0</v>
      </c>
      <c r="M228" s="96">
        <v>0</v>
      </c>
      <c r="N228" s="96">
        <v>0</v>
      </c>
      <c r="O228" s="28">
        <f>SUM(C228:N228)</f>
        <v>0</v>
      </c>
      <c r="P228" s="52"/>
      <c r="Q228" s="83"/>
      <c r="R228" s="83"/>
      <c r="S228" s="83"/>
      <c r="T228" s="83"/>
      <c r="U228" s="83"/>
      <c r="V228" s="83"/>
      <c r="W228" s="83"/>
      <c r="X228" s="83"/>
      <c r="Y228" s="83"/>
      <c r="Z228" s="83"/>
    </row>
    <row r="229" spans="2:26" x14ac:dyDescent="0.25">
      <c r="B229" s="108" t="s">
        <v>59</v>
      </c>
      <c r="C229" s="96">
        <v>0</v>
      </c>
      <c r="D229" s="96">
        <v>0</v>
      </c>
      <c r="E229" s="96">
        <v>0</v>
      </c>
      <c r="F229" s="96">
        <v>0</v>
      </c>
      <c r="G229" s="96">
        <v>0</v>
      </c>
      <c r="H229" s="96">
        <v>0</v>
      </c>
      <c r="I229" s="96">
        <v>0</v>
      </c>
      <c r="J229" s="96">
        <v>0</v>
      </c>
      <c r="K229" s="96">
        <v>0</v>
      </c>
      <c r="L229" s="96">
        <v>0</v>
      </c>
      <c r="M229" s="96">
        <v>0</v>
      </c>
      <c r="N229" s="96">
        <v>0</v>
      </c>
      <c r="O229" s="28">
        <f>SUM(C229:N229)</f>
        <v>0</v>
      </c>
      <c r="P229" s="52"/>
      <c r="Q229" s="83"/>
      <c r="R229" s="83"/>
      <c r="S229" s="83"/>
      <c r="T229" s="83"/>
      <c r="U229" s="83"/>
      <c r="V229" s="83"/>
      <c r="W229" s="83"/>
      <c r="X229" s="83"/>
      <c r="Y229" s="83"/>
      <c r="Z229" s="83"/>
    </row>
    <row r="230" spans="2:26" x14ac:dyDescent="0.25">
      <c r="B230" s="136"/>
      <c r="C230" s="103"/>
      <c r="D230" s="103"/>
      <c r="E230" s="103"/>
      <c r="F230" s="103"/>
      <c r="G230" s="103"/>
      <c r="H230" s="103"/>
      <c r="I230" s="103"/>
      <c r="J230" s="103"/>
      <c r="K230" s="103"/>
      <c r="L230" s="103"/>
      <c r="M230" s="103"/>
      <c r="N230" s="103"/>
      <c r="O230" s="38"/>
      <c r="P230" s="52"/>
      <c r="Q230" s="83"/>
      <c r="R230" s="83"/>
      <c r="S230" s="83"/>
      <c r="T230" s="83"/>
      <c r="U230" s="83"/>
      <c r="V230" s="83"/>
      <c r="W230" s="83"/>
      <c r="X230" s="83"/>
      <c r="Y230" s="83"/>
      <c r="Z230" s="83"/>
    </row>
    <row r="231" spans="2:26" ht="15.75" thickBot="1" x14ac:dyDescent="0.3">
      <c r="B231" s="125" t="s">
        <v>82</v>
      </c>
      <c r="C231" s="126">
        <f>+C232+C236+C240</f>
        <v>0</v>
      </c>
      <c r="D231" s="126">
        <f t="shared" ref="D231:N231" si="63">+D232+D236</f>
        <v>0</v>
      </c>
      <c r="E231" s="51">
        <f t="shared" si="63"/>
        <v>0</v>
      </c>
      <c r="F231" s="51">
        <f t="shared" si="63"/>
        <v>0</v>
      </c>
      <c r="G231" s="51">
        <f t="shared" si="63"/>
        <v>0</v>
      </c>
      <c r="H231" s="51">
        <f t="shared" si="63"/>
        <v>0</v>
      </c>
      <c r="I231" s="51">
        <f t="shared" si="63"/>
        <v>0</v>
      </c>
      <c r="J231" s="51">
        <f t="shared" si="63"/>
        <v>0</v>
      </c>
      <c r="K231" s="51">
        <f t="shared" si="63"/>
        <v>0</v>
      </c>
      <c r="L231" s="51">
        <f t="shared" si="63"/>
        <v>0</v>
      </c>
      <c r="M231" s="51">
        <f t="shared" si="63"/>
        <v>0</v>
      </c>
      <c r="N231" s="51">
        <f t="shared" si="63"/>
        <v>0</v>
      </c>
      <c r="O231" s="51">
        <f>+O232+O236</f>
        <v>0</v>
      </c>
      <c r="P231" s="52"/>
      <c r="Q231" s="83"/>
      <c r="R231" s="83"/>
      <c r="S231" s="83"/>
      <c r="T231" s="83"/>
      <c r="U231" s="83"/>
      <c r="V231" s="83"/>
      <c r="W231" s="83"/>
      <c r="X231" s="83"/>
      <c r="Y231" s="83"/>
      <c r="Z231" s="83"/>
    </row>
    <row r="232" spans="2:26" ht="15.75" thickTop="1" x14ac:dyDescent="0.25">
      <c r="B232" s="34" t="s">
        <v>25</v>
      </c>
      <c r="C232" s="122">
        <f t="shared" ref="C232:O232" si="64">SUM(C233:C235)</f>
        <v>0</v>
      </c>
      <c r="D232" s="122">
        <f t="shared" si="64"/>
        <v>0</v>
      </c>
      <c r="E232" s="42">
        <f t="shared" si="64"/>
        <v>0</v>
      </c>
      <c r="F232" s="42">
        <f t="shared" si="64"/>
        <v>0</v>
      </c>
      <c r="G232" s="42">
        <f t="shared" si="64"/>
        <v>0</v>
      </c>
      <c r="H232" s="42">
        <f t="shared" si="64"/>
        <v>0</v>
      </c>
      <c r="I232" s="42">
        <f t="shared" si="64"/>
        <v>0</v>
      </c>
      <c r="J232" s="42">
        <f t="shared" si="64"/>
        <v>0</v>
      </c>
      <c r="K232" s="42">
        <f t="shared" si="64"/>
        <v>0</v>
      </c>
      <c r="L232" s="42">
        <f t="shared" si="64"/>
        <v>0</v>
      </c>
      <c r="M232" s="42">
        <f t="shared" si="64"/>
        <v>0</v>
      </c>
      <c r="N232" s="42">
        <f t="shared" si="64"/>
        <v>0</v>
      </c>
      <c r="O232" s="42">
        <f t="shared" si="64"/>
        <v>0</v>
      </c>
      <c r="P232" s="52"/>
      <c r="Q232" s="83"/>
      <c r="R232" s="83"/>
      <c r="S232" s="83"/>
      <c r="T232" s="83"/>
      <c r="U232" s="83"/>
      <c r="V232" s="83"/>
      <c r="W232" s="83"/>
      <c r="X232" s="83"/>
      <c r="Y232" s="83"/>
      <c r="Z232" s="83"/>
    </row>
    <row r="233" spans="2:26" x14ac:dyDescent="0.25">
      <c r="B233" s="129" t="s">
        <v>56</v>
      </c>
      <c r="C233" s="123">
        <v>0</v>
      </c>
      <c r="D233" s="123">
        <v>0</v>
      </c>
      <c r="E233" s="124">
        <v>0</v>
      </c>
      <c r="F233" s="124">
        <v>0</v>
      </c>
      <c r="G233" s="124">
        <v>0</v>
      </c>
      <c r="H233" s="124">
        <v>0</v>
      </c>
      <c r="I233" s="124">
        <v>0</v>
      </c>
      <c r="J233" s="124">
        <v>0</v>
      </c>
      <c r="K233" s="124">
        <v>0</v>
      </c>
      <c r="L233" s="124">
        <v>0</v>
      </c>
      <c r="M233" s="124">
        <v>0</v>
      </c>
      <c r="N233" s="124">
        <v>0</v>
      </c>
      <c r="O233" s="28">
        <f>SUM(C233:N233)</f>
        <v>0</v>
      </c>
      <c r="P233" s="52"/>
      <c r="Q233" s="83"/>
      <c r="R233" s="83"/>
      <c r="S233" s="83"/>
      <c r="T233" s="83"/>
      <c r="U233" s="83"/>
      <c r="V233" s="83"/>
      <c r="W233" s="83"/>
      <c r="X233" s="83"/>
      <c r="Y233" s="83"/>
      <c r="Z233" s="83"/>
    </row>
    <row r="234" spans="2:26" x14ac:dyDescent="0.25">
      <c r="B234" s="129" t="s">
        <v>58</v>
      </c>
      <c r="C234" s="123">
        <v>0</v>
      </c>
      <c r="D234" s="123">
        <v>0</v>
      </c>
      <c r="E234" s="124">
        <v>0</v>
      </c>
      <c r="F234" s="124">
        <v>0</v>
      </c>
      <c r="G234" s="124">
        <v>0</v>
      </c>
      <c r="H234" s="124">
        <v>0</v>
      </c>
      <c r="I234" s="124">
        <v>0</v>
      </c>
      <c r="J234" s="124">
        <v>0</v>
      </c>
      <c r="K234" s="124">
        <v>0</v>
      </c>
      <c r="L234" s="124">
        <v>0</v>
      </c>
      <c r="M234" s="124">
        <v>0</v>
      </c>
      <c r="N234" s="124">
        <v>0</v>
      </c>
      <c r="O234" s="28">
        <f>SUM(C234:N234)</f>
        <v>0</v>
      </c>
      <c r="P234" s="52"/>
      <c r="Q234" s="83"/>
      <c r="R234" s="83"/>
      <c r="S234" s="83"/>
      <c r="T234" s="83"/>
      <c r="U234" s="83"/>
      <c r="V234" s="83"/>
      <c r="W234" s="83"/>
      <c r="X234" s="83"/>
      <c r="Y234" s="83"/>
      <c r="Z234" s="83"/>
    </row>
    <row r="235" spans="2:26" x14ac:dyDescent="0.25">
      <c r="B235" s="129" t="s">
        <v>59</v>
      </c>
      <c r="C235" s="123">
        <v>0</v>
      </c>
      <c r="D235" s="123">
        <v>0</v>
      </c>
      <c r="E235" s="124">
        <v>0</v>
      </c>
      <c r="F235" s="124">
        <v>0</v>
      </c>
      <c r="G235" s="124">
        <v>0</v>
      </c>
      <c r="H235" s="124">
        <v>0</v>
      </c>
      <c r="I235" s="124">
        <v>0</v>
      </c>
      <c r="J235" s="124">
        <v>0</v>
      </c>
      <c r="K235" s="124">
        <v>0</v>
      </c>
      <c r="L235" s="124">
        <v>0</v>
      </c>
      <c r="M235" s="124">
        <v>0</v>
      </c>
      <c r="N235" s="124">
        <v>0</v>
      </c>
      <c r="O235" s="28">
        <f>SUM(C235:N235)</f>
        <v>0</v>
      </c>
      <c r="P235" s="52"/>
      <c r="Q235" s="83"/>
      <c r="R235" s="83"/>
      <c r="S235" s="83"/>
      <c r="T235" s="83"/>
      <c r="U235" s="83"/>
      <c r="V235" s="83"/>
      <c r="W235" s="83"/>
      <c r="X235" s="83"/>
      <c r="Y235" s="83"/>
      <c r="Z235" s="83"/>
    </row>
    <row r="236" spans="2:26" x14ac:dyDescent="0.25">
      <c r="B236" s="34" t="s">
        <v>63</v>
      </c>
      <c r="C236" s="122">
        <f t="shared" ref="C236:O236" si="65">SUM(C237:C239)</f>
        <v>0</v>
      </c>
      <c r="D236" s="122">
        <f t="shared" si="65"/>
        <v>0</v>
      </c>
      <c r="E236" s="42">
        <f t="shared" si="65"/>
        <v>0</v>
      </c>
      <c r="F236" s="42">
        <f t="shared" si="65"/>
        <v>0</v>
      </c>
      <c r="G236" s="42">
        <f t="shared" si="65"/>
        <v>0</v>
      </c>
      <c r="H236" s="42">
        <f t="shared" si="65"/>
        <v>0</v>
      </c>
      <c r="I236" s="42">
        <f t="shared" si="65"/>
        <v>0</v>
      </c>
      <c r="J236" s="42">
        <f t="shared" si="65"/>
        <v>0</v>
      </c>
      <c r="K236" s="42">
        <f t="shared" si="65"/>
        <v>0</v>
      </c>
      <c r="L236" s="42">
        <f t="shared" si="65"/>
        <v>0</v>
      </c>
      <c r="M236" s="42">
        <f t="shared" si="65"/>
        <v>0</v>
      </c>
      <c r="N236" s="42">
        <f t="shared" si="65"/>
        <v>0</v>
      </c>
      <c r="O236" s="42">
        <f t="shared" si="65"/>
        <v>0</v>
      </c>
      <c r="P236" s="52"/>
      <c r="Q236" s="83"/>
      <c r="R236" s="83"/>
      <c r="S236" s="83"/>
      <c r="T236" s="83"/>
      <c r="U236" s="83"/>
      <c r="V236" s="83"/>
      <c r="W236" s="83"/>
      <c r="X236" s="83"/>
      <c r="Y236" s="83"/>
      <c r="Z236" s="83"/>
    </row>
    <row r="237" spans="2:26" x14ac:dyDescent="0.25">
      <c r="B237" s="129" t="s">
        <v>56</v>
      </c>
      <c r="C237" s="123">
        <v>0</v>
      </c>
      <c r="D237" s="123">
        <v>0</v>
      </c>
      <c r="E237" s="124">
        <v>0</v>
      </c>
      <c r="F237" s="124">
        <v>0</v>
      </c>
      <c r="G237" s="124">
        <v>0</v>
      </c>
      <c r="H237" s="124">
        <v>0</v>
      </c>
      <c r="I237" s="124">
        <v>0</v>
      </c>
      <c r="J237" s="124">
        <v>0</v>
      </c>
      <c r="K237" s="124">
        <v>0</v>
      </c>
      <c r="L237" s="124">
        <v>0</v>
      </c>
      <c r="M237" s="124">
        <v>0</v>
      </c>
      <c r="N237" s="124">
        <v>0</v>
      </c>
      <c r="O237" s="28">
        <f>SUM(C237:N237)</f>
        <v>0</v>
      </c>
      <c r="P237" s="52"/>
      <c r="Q237" s="83"/>
      <c r="R237" s="83"/>
      <c r="S237" s="83"/>
      <c r="T237" s="83"/>
      <c r="U237" s="83"/>
      <c r="V237" s="83"/>
      <c r="W237" s="83"/>
      <c r="X237" s="83"/>
      <c r="Y237" s="83"/>
      <c r="Z237" s="83"/>
    </row>
    <row r="238" spans="2:26" x14ac:dyDescent="0.25">
      <c r="B238" s="129" t="s">
        <v>58</v>
      </c>
      <c r="C238" s="123">
        <v>0</v>
      </c>
      <c r="D238" s="123">
        <v>0</v>
      </c>
      <c r="E238" s="124">
        <v>0</v>
      </c>
      <c r="F238" s="124">
        <v>0</v>
      </c>
      <c r="G238" s="124">
        <v>0</v>
      </c>
      <c r="H238" s="124">
        <v>0</v>
      </c>
      <c r="I238" s="124">
        <v>0</v>
      </c>
      <c r="J238" s="124">
        <v>0</v>
      </c>
      <c r="K238" s="124">
        <v>0</v>
      </c>
      <c r="L238" s="124">
        <v>0</v>
      </c>
      <c r="M238" s="124">
        <v>0</v>
      </c>
      <c r="N238" s="124">
        <v>0</v>
      </c>
      <c r="O238" s="28">
        <f>SUM(C238:N238)</f>
        <v>0</v>
      </c>
      <c r="P238" s="52"/>
      <c r="Q238" s="83"/>
      <c r="R238" s="83"/>
      <c r="S238" s="83"/>
      <c r="T238" s="83"/>
      <c r="U238" s="83"/>
      <c r="V238" s="83"/>
      <c r="W238" s="83"/>
      <c r="X238" s="83"/>
      <c r="Y238" s="83"/>
      <c r="Z238" s="83"/>
    </row>
    <row r="239" spans="2:26" x14ac:dyDescent="0.25">
      <c r="B239" s="129" t="s">
        <v>59</v>
      </c>
      <c r="C239" s="123">
        <v>0</v>
      </c>
      <c r="D239" s="123">
        <v>0</v>
      </c>
      <c r="E239" s="124">
        <v>0</v>
      </c>
      <c r="F239" s="124">
        <v>0</v>
      </c>
      <c r="G239" s="124">
        <v>0</v>
      </c>
      <c r="H239" s="124">
        <v>0</v>
      </c>
      <c r="I239" s="124">
        <v>0</v>
      </c>
      <c r="J239" s="124">
        <v>0</v>
      </c>
      <c r="K239" s="124">
        <v>0</v>
      </c>
      <c r="L239" s="124">
        <v>0</v>
      </c>
      <c r="M239" s="124">
        <v>0</v>
      </c>
      <c r="N239" s="124">
        <v>0</v>
      </c>
      <c r="O239" s="28">
        <f>SUM(C239:N239)</f>
        <v>0</v>
      </c>
      <c r="P239" s="52"/>
      <c r="Q239" s="83"/>
      <c r="R239" s="83"/>
      <c r="S239" s="83"/>
      <c r="T239" s="83"/>
      <c r="U239" s="83"/>
      <c r="V239" s="83"/>
      <c r="W239" s="83"/>
      <c r="X239" s="83"/>
      <c r="Y239" s="83"/>
      <c r="Z239" s="83"/>
    </row>
    <row r="240" spans="2:26" x14ac:dyDescent="0.25">
      <c r="B240" s="34" t="s">
        <v>28</v>
      </c>
      <c r="C240" s="122">
        <f t="shared" ref="C240:O240" si="66">SUM(C241:C243)</f>
        <v>0</v>
      </c>
      <c r="D240" s="122">
        <f t="shared" si="66"/>
        <v>0</v>
      </c>
      <c r="E240" s="42">
        <f t="shared" si="66"/>
        <v>0</v>
      </c>
      <c r="F240" s="42">
        <f t="shared" si="66"/>
        <v>0</v>
      </c>
      <c r="G240" s="42">
        <f t="shared" si="66"/>
        <v>0</v>
      </c>
      <c r="H240" s="42">
        <f t="shared" si="66"/>
        <v>0</v>
      </c>
      <c r="I240" s="42">
        <f t="shared" si="66"/>
        <v>0</v>
      </c>
      <c r="J240" s="42">
        <f t="shared" si="66"/>
        <v>0</v>
      </c>
      <c r="K240" s="42">
        <f t="shared" si="66"/>
        <v>0</v>
      </c>
      <c r="L240" s="42">
        <f t="shared" si="66"/>
        <v>0</v>
      </c>
      <c r="M240" s="42">
        <f t="shared" si="66"/>
        <v>0</v>
      </c>
      <c r="N240" s="42">
        <f t="shared" si="66"/>
        <v>0</v>
      </c>
      <c r="O240" s="42">
        <f t="shared" si="66"/>
        <v>0</v>
      </c>
      <c r="P240" s="52"/>
      <c r="Q240" s="83"/>
      <c r="R240" s="83"/>
      <c r="S240" s="83"/>
      <c r="T240" s="83"/>
      <c r="U240" s="83"/>
      <c r="V240" s="83"/>
      <c r="W240" s="83"/>
      <c r="X240" s="83"/>
      <c r="Y240" s="83"/>
      <c r="Z240" s="83"/>
    </row>
    <row r="241" spans="1:26" x14ac:dyDescent="0.25">
      <c r="B241" s="108" t="s">
        <v>56</v>
      </c>
      <c r="C241" s="96">
        <v>0</v>
      </c>
      <c r="D241" s="96">
        <v>0</v>
      </c>
      <c r="E241" s="96">
        <v>0</v>
      </c>
      <c r="F241" s="96">
        <v>0</v>
      </c>
      <c r="G241" s="96">
        <v>0</v>
      </c>
      <c r="H241" s="96">
        <v>0</v>
      </c>
      <c r="I241" s="96">
        <v>0</v>
      </c>
      <c r="J241" s="96">
        <v>0</v>
      </c>
      <c r="K241" s="96">
        <v>0</v>
      </c>
      <c r="L241" s="96">
        <v>0</v>
      </c>
      <c r="M241" s="96">
        <v>0</v>
      </c>
      <c r="N241" s="96">
        <v>0</v>
      </c>
      <c r="O241" s="28">
        <f>SUM(C241:N241)</f>
        <v>0</v>
      </c>
      <c r="P241" s="52"/>
      <c r="Q241" s="83"/>
      <c r="R241" s="83"/>
      <c r="S241" s="83"/>
      <c r="T241" s="83"/>
      <c r="U241" s="83"/>
      <c r="V241" s="83"/>
      <c r="W241" s="83"/>
      <c r="X241" s="83"/>
      <c r="Y241" s="83"/>
      <c r="Z241" s="83"/>
    </row>
    <row r="242" spans="1:26" x14ac:dyDescent="0.25">
      <c r="B242" s="108" t="s">
        <v>58</v>
      </c>
      <c r="C242" s="96">
        <v>0</v>
      </c>
      <c r="D242" s="96">
        <v>0</v>
      </c>
      <c r="E242" s="96">
        <v>0</v>
      </c>
      <c r="F242" s="96">
        <v>0</v>
      </c>
      <c r="G242" s="96">
        <v>0</v>
      </c>
      <c r="H242" s="96">
        <v>0</v>
      </c>
      <c r="I242" s="96">
        <v>0</v>
      </c>
      <c r="J242" s="96">
        <v>0</v>
      </c>
      <c r="K242" s="96">
        <v>0</v>
      </c>
      <c r="L242" s="96">
        <v>0</v>
      </c>
      <c r="M242" s="96">
        <v>0</v>
      </c>
      <c r="N242" s="96">
        <v>0</v>
      </c>
      <c r="O242" s="28">
        <f>SUM(C242:N242)</f>
        <v>0</v>
      </c>
      <c r="P242" s="52"/>
      <c r="Q242" s="83"/>
      <c r="R242" s="83"/>
      <c r="S242" s="83"/>
      <c r="T242" s="83"/>
      <c r="U242" s="83"/>
      <c r="V242" s="83"/>
      <c r="W242" s="83"/>
      <c r="X242" s="83"/>
      <c r="Y242" s="83"/>
      <c r="Z242" s="83"/>
    </row>
    <row r="243" spans="1:26" x14ac:dyDescent="0.25">
      <c r="B243" s="108" t="s">
        <v>59</v>
      </c>
      <c r="C243" s="96">
        <v>0</v>
      </c>
      <c r="D243" s="96">
        <v>0</v>
      </c>
      <c r="E243" s="96">
        <v>0</v>
      </c>
      <c r="F243" s="96">
        <v>0</v>
      </c>
      <c r="G243" s="96">
        <v>0</v>
      </c>
      <c r="H243" s="96">
        <v>0</v>
      </c>
      <c r="I243" s="96">
        <v>0</v>
      </c>
      <c r="J243" s="96">
        <v>0</v>
      </c>
      <c r="K243" s="96">
        <v>0</v>
      </c>
      <c r="L243" s="96">
        <v>0</v>
      </c>
      <c r="M243" s="96">
        <v>0</v>
      </c>
      <c r="N243" s="96">
        <v>0</v>
      </c>
      <c r="O243" s="28">
        <f>SUM(C243:N243)</f>
        <v>0</v>
      </c>
      <c r="P243" s="52"/>
      <c r="Q243" s="83"/>
      <c r="R243" s="83"/>
      <c r="S243" s="83"/>
      <c r="T243" s="83"/>
      <c r="U243" s="83"/>
      <c r="V243" s="83"/>
      <c r="W243" s="83"/>
      <c r="X243" s="83"/>
      <c r="Y243" s="83"/>
      <c r="Z243" s="83"/>
    </row>
    <row r="244" spans="1:26" x14ac:dyDescent="0.25">
      <c r="B244" s="108"/>
      <c r="C244" s="137"/>
      <c r="D244" s="137"/>
      <c r="E244" s="137"/>
      <c r="F244" s="137"/>
      <c r="G244" s="137"/>
      <c r="H244" s="137"/>
      <c r="I244" s="137"/>
      <c r="J244" s="137"/>
      <c r="K244" s="137"/>
      <c r="L244" s="137"/>
      <c r="M244" s="137"/>
      <c r="N244" s="137"/>
      <c r="O244" s="61"/>
      <c r="P244" s="52"/>
      <c r="Q244" s="83"/>
      <c r="R244" s="83"/>
      <c r="S244" s="83"/>
      <c r="T244" s="83"/>
      <c r="U244" s="83"/>
      <c r="V244" s="83"/>
      <c r="W244" s="83"/>
      <c r="X244" s="83"/>
      <c r="Y244" s="83"/>
      <c r="Z244" s="83"/>
    </row>
    <row r="245" spans="1:26" s="89" customFormat="1" ht="15.75" thickBot="1" x14ac:dyDescent="0.3">
      <c r="A245" s="23"/>
      <c r="B245" s="125" t="s">
        <v>83</v>
      </c>
      <c r="C245" s="126">
        <f>+C246+C250+C254</f>
        <v>1011.402160097545</v>
      </c>
      <c r="D245" s="126">
        <f t="shared" ref="D245:N245" si="67">+D246+D250</f>
        <v>1015.45118081366</v>
      </c>
      <c r="E245" s="51">
        <f t="shared" si="67"/>
        <v>1020.9783687821421</v>
      </c>
      <c r="F245" s="51">
        <f t="shared" si="67"/>
        <v>1023.7258340538631</v>
      </c>
      <c r="G245" s="51">
        <f t="shared" si="67"/>
        <v>1028.9757844510709</v>
      </c>
      <c r="H245" s="51">
        <f t="shared" si="67"/>
        <v>1036.5802574551749</v>
      </c>
      <c r="I245" s="51">
        <f t="shared" si="67"/>
        <v>1043.2292178432699</v>
      </c>
      <c r="J245" s="51">
        <f t="shared" si="67"/>
        <v>1054.2663254685849</v>
      </c>
      <c r="K245" s="51">
        <f t="shared" si="67"/>
        <v>0</v>
      </c>
      <c r="L245" s="51">
        <f t="shared" si="67"/>
        <v>0</v>
      </c>
      <c r="M245" s="134">
        <f t="shared" si="67"/>
        <v>0</v>
      </c>
      <c r="N245" s="134">
        <f t="shared" si="67"/>
        <v>0</v>
      </c>
      <c r="O245" s="134"/>
      <c r="P245" s="52"/>
      <c r="Q245" s="83"/>
      <c r="R245" s="83"/>
      <c r="S245" s="83"/>
      <c r="T245" s="83"/>
      <c r="U245" s="83"/>
      <c r="V245" s="83"/>
      <c r="W245" s="83"/>
      <c r="X245" s="83"/>
      <c r="Y245" s="83"/>
      <c r="Z245" s="83"/>
    </row>
    <row r="246" spans="1:26" s="89" customFormat="1" ht="15.75" thickTop="1" x14ac:dyDescent="0.25">
      <c r="A246" s="23"/>
      <c r="B246" s="34" t="s">
        <v>25</v>
      </c>
      <c r="C246" s="122">
        <f t="shared" ref="C246:N246" si="68">SUM(C247:C249)</f>
        <v>753.58974375208425</v>
      </c>
      <c r="D246" s="122">
        <f t="shared" si="68"/>
        <v>757.63876446819927</v>
      </c>
      <c r="E246" s="42">
        <f t="shared" si="68"/>
        <v>763.16595243668132</v>
      </c>
      <c r="F246" s="42">
        <f t="shared" si="68"/>
        <v>765.91341770840233</v>
      </c>
      <c r="G246" s="42">
        <f t="shared" si="68"/>
        <v>771.16336810561029</v>
      </c>
      <c r="H246" s="42">
        <f t="shared" si="68"/>
        <v>778.76784110971425</v>
      </c>
      <c r="I246" s="42">
        <f t="shared" si="68"/>
        <v>785.41680149780927</v>
      </c>
      <c r="J246" s="42">
        <f t="shared" si="68"/>
        <v>796.45390912312428</v>
      </c>
      <c r="K246" s="42">
        <f t="shared" si="68"/>
        <v>0</v>
      </c>
      <c r="L246" s="42">
        <f t="shared" si="68"/>
        <v>0</v>
      </c>
      <c r="M246" s="42">
        <f t="shared" si="68"/>
        <v>0</v>
      </c>
      <c r="N246" s="42">
        <f t="shared" si="68"/>
        <v>0</v>
      </c>
      <c r="O246" s="42"/>
      <c r="P246" s="52"/>
      <c r="Q246" s="83"/>
      <c r="R246" s="83"/>
      <c r="S246" s="83"/>
      <c r="T246" s="83"/>
      <c r="U246" s="83"/>
      <c r="V246" s="83"/>
      <c r="W246" s="83"/>
      <c r="X246" s="83"/>
      <c r="Y246" s="83"/>
      <c r="Z246" s="83"/>
    </row>
    <row r="247" spans="1:26" s="89" customFormat="1" x14ac:dyDescent="0.25">
      <c r="A247" s="23"/>
      <c r="B247" s="108" t="s">
        <v>56</v>
      </c>
      <c r="C247" s="96">
        <f>+C190-C205-C219-C233</f>
        <v>753.58974375208425</v>
      </c>
      <c r="D247" s="96">
        <f>+D190-D205-D219-D233</f>
        <v>757.63876446819927</v>
      </c>
      <c r="E247" s="96">
        <f t="shared" ref="E247:N247" si="69">+E190-E205-E219-E233</f>
        <v>763.16595243668132</v>
      </c>
      <c r="F247" s="96">
        <f t="shared" si="69"/>
        <v>765.91341770840233</v>
      </c>
      <c r="G247" s="96">
        <f t="shared" si="69"/>
        <v>771.16336810561029</v>
      </c>
      <c r="H247" s="96">
        <f t="shared" si="69"/>
        <v>778.76784110971425</v>
      </c>
      <c r="I247" s="96">
        <f t="shared" si="69"/>
        <v>785.41680149780927</v>
      </c>
      <c r="J247" s="96">
        <f t="shared" si="69"/>
        <v>796.45390912312428</v>
      </c>
      <c r="K247" s="96">
        <f t="shared" si="69"/>
        <v>0</v>
      </c>
      <c r="L247" s="96">
        <f>+L190-L205-L219-L233</f>
        <v>0</v>
      </c>
      <c r="M247" s="96">
        <f t="shared" si="69"/>
        <v>0</v>
      </c>
      <c r="N247" s="96">
        <f t="shared" si="69"/>
        <v>0</v>
      </c>
      <c r="O247" s="28"/>
      <c r="P247" s="52"/>
      <c r="Q247" s="83"/>
      <c r="R247" s="83"/>
      <c r="S247" s="83"/>
      <c r="T247" s="83"/>
      <c r="U247" s="83"/>
      <c r="V247" s="83"/>
      <c r="W247" s="83"/>
      <c r="X247" s="83"/>
      <c r="Y247" s="83"/>
      <c r="Z247" s="83"/>
    </row>
    <row r="248" spans="1:26" s="89" customFormat="1" x14ac:dyDescent="0.25">
      <c r="A248" s="23"/>
      <c r="B248" s="108" t="s">
        <v>58</v>
      </c>
      <c r="C248" s="96">
        <f t="shared" ref="C248:L249" si="70">+C191-C206-C220-C234</f>
        <v>0</v>
      </c>
      <c r="D248" s="96">
        <f>+D191-D206-D220-D234</f>
        <v>0</v>
      </c>
      <c r="E248" s="96">
        <f t="shared" si="70"/>
        <v>0</v>
      </c>
      <c r="F248" s="96">
        <f t="shared" si="70"/>
        <v>0</v>
      </c>
      <c r="G248" s="96">
        <f t="shared" si="70"/>
        <v>0</v>
      </c>
      <c r="H248" s="96">
        <f t="shared" si="70"/>
        <v>0</v>
      </c>
      <c r="I248" s="96">
        <f t="shared" si="70"/>
        <v>0</v>
      </c>
      <c r="J248" s="96">
        <f t="shared" si="70"/>
        <v>0</v>
      </c>
      <c r="K248" s="96">
        <f t="shared" si="70"/>
        <v>0</v>
      </c>
      <c r="L248" s="96">
        <f t="shared" si="70"/>
        <v>0</v>
      </c>
      <c r="M248" s="96">
        <f>+M191-M206-M220-M234</f>
        <v>0</v>
      </c>
      <c r="N248" s="96">
        <f>+N191-N206-N220-N234</f>
        <v>0</v>
      </c>
      <c r="O248" s="28"/>
      <c r="P248" s="52"/>
      <c r="Q248" s="83"/>
      <c r="R248" s="83"/>
      <c r="S248" s="83"/>
      <c r="T248" s="83"/>
      <c r="U248" s="83"/>
      <c r="V248" s="83"/>
      <c r="W248" s="83"/>
      <c r="X248" s="83"/>
      <c r="Y248" s="83"/>
      <c r="Z248" s="83"/>
    </row>
    <row r="249" spans="1:26" s="89" customFormat="1" x14ac:dyDescent="0.25">
      <c r="A249" s="23"/>
      <c r="B249" s="108" t="s">
        <v>59</v>
      </c>
      <c r="C249" s="96">
        <f t="shared" si="70"/>
        <v>0</v>
      </c>
      <c r="D249" s="96">
        <f>+D192-D207-D221-D235</f>
        <v>0</v>
      </c>
      <c r="E249" s="96">
        <f t="shared" si="70"/>
        <v>0</v>
      </c>
      <c r="F249" s="96">
        <f t="shared" si="70"/>
        <v>0</v>
      </c>
      <c r="G249" s="96">
        <f t="shared" si="70"/>
        <v>0</v>
      </c>
      <c r="H249" s="96">
        <f t="shared" si="70"/>
        <v>0</v>
      </c>
      <c r="I249" s="96">
        <f t="shared" si="70"/>
        <v>0</v>
      </c>
      <c r="J249" s="96">
        <f t="shared" si="70"/>
        <v>0</v>
      </c>
      <c r="K249" s="96">
        <f t="shared" si="70"/>
        <v>0</v>
      </c>
      <c r="L249" s="96">
        <f t="shared" si="70"/>
        <v>0</v>
      </c>
      <c r="M249" s="96">
        <f>+M192-M207-M221-M235</f>
        <v>0</v>
      </c>
      <c r="N249" s="96">
        <f>+N192-N207-N221-N235</f>
        <v>0</v>
      </c>
      <c r="O249" s="28"/>
      <c r="P249" s="52"/>
      <c r="Q249" s="83"/>
      <c r="R249" s="83"/>
      <c r="S249" s="83"/>
      <c r="T249" s="83"/>
      <c r="U249" s="83"/>
      <c r="V249" s="83"/>
      <c r="W249" s="83"/>
      <c r="X249" s="83"/>
      <c r="Y249" s="83"/>
      <c r="Z249" s="83"/>
    </row>
    <row r="250" spans="1:26" s="89" customFormat="1" x14ac:dyDescent="0.25">
      <c r="A250" s="23"/>
      <c r="B250" s="34" t="s">
        <v>75</v>
      </c>
      <c r="C250" s="122">
        <f t="shared" ref="C250:N250" si="71">SUM(C251:C253)</f>
        <v>257.81241634546075</v>
      </c>
      <c r="D250" s="122">
        <f t="shared" si="71"/>
        <v>257.81241634546075</v>
      </c>
      <c r="E250" s="42">
        <f t="shared" si="71"/>
        <v>257.81241634546075</v>
      </c>
      <c r="F250" s="42">
        <f t="shared" si="71"/>
        <v>257.81241634546075</v>
      </c>
      <c r="G250" s="42">
        <f t="shared" si="71"/>
        <v>257.81241634546075</v>
      </c>
      <c r="H250" s="42">
        <f t="shared" si="71"/>
        <v>257.81241634546075</v>
      </c>
      <c r="I250" s="42">
        <f t="shared" si="71"/>
        <v>257.81241634546075</v>
      </c>
      <c r="J250" s="42">
        <f t="shared" si="71"/>
        <v>257.81241634546075</v>
      </c>
      <c r="K250" s="42">
        <f t="shared" si="71"/>
        <v>0</v>
      </c>
      <c r="L250" s="42">
        <f t="shared" si="71"/>
        <v>0</v>
      </c>
      <c r="M250" s="29">
        <f t="shared" si="71"/>
        <v>0</v>
      </c>
      <c r="N250" s="29">
        <f t="shared" si="71"/>
        <v>0</v>
      </c>
      <c r="O250" s="29"/>
      <c r="P250" s="52"/>
      <c r="Q250" s="83"/>
      <c r="R250" s="83"/>
      <c r="S250" s="83"/>
      <c r="T250" s="83"/>
      <c r="U250" s="83"/>
      <c r="V250" s="83"/>
      <c r="W250" s="83"/>
      <c r="X250" s="83"/>
      <c r="Y250" s="83"/>
      <c r="Z250" s="83"/>
    </row>
    <row r="251" spans="1:26" s="89" customFormat="1" x14ac:dyDescent="0.25">
      <c r="A251" s="23"/>
      <c r="B251" s="108" t="s">
        <v>56</v>
      </c>
      <c r="C251" s="96">
        <f t="shared" ref="C251:N251" si="72">+C195-C209-C223-C237</f>
        <v>19.769981614651726</v>
      </c>
      <c r="D251" s="96">
        <f>+D195-D209-D223-D237</f>
        <v>19.769981614651726</v>
      </c>
      <c r="E251" s="96">
        <f t="shared" si="72"/>
        <v>19.769981614651726</v>
      </c>
      <c r="F251" s="96">
        <f t="shared" si="72"/>
        <v>19.769981614651726</v>
      </c>
      <c r="G251" s="96">
        <f>+G195-G209-G223-G237</f>
        <v>19.769981614651726</v>
      </c>
      <c r="H251" s="96">
        <f t="shared" si="72"/>
        <v>19.769981614651726</v>
      </c>
      <c r="I251" s="96">
        <f t="shared" si="72"/>
        <v>19.769981614651726</v>
      </c>
      <c r="J251" s="96">
        <f t="shared" si="72"/>
        <v>19.769981614651726</v>
      </c>
      <c r="K251" s="96">
        <f t="shared" si="72"/>
        <v>0</v>
      </c>
      <c r="L251" s="96">
        <f t="shared" si="72"/>
        <v>0</v>
      </c>
      <c r="M251" s="96">
        <f t="shared" si="72"/>
        <v>0</v>
      </c>
      <c r="N251" s="96">
        <f t="shared" si="72"/>
        <v>0</v>
      </c>
      <c r="O251" s="28"/>
      <c r="P251" s="52"/>
      <c r="Q251" s="83"/>
      <c r="R251" s="83"/>
      <c r="S251" s="83"/>
      <c r="T251" s="83"/>
      <c r="U251" s="83"/>
      <c r="V251" s="83"/>
      <c r="W251" s="83"/>
      <c r="X251" s="83"/>
      <c r="Y251" s="83"/>
      <c r="Z251" s="83"/>
    </row>
    <row r="252" spans="1:26" s="89" customFormat="1" x14ac:dyDescent="0.25">
      <c r="A252" s="23"/>
      <c r="B252" s="108" t="s">
        <v>58</v>
      </c>
      <c r="C252" s="96">
        <f>+C196-C210-C224-C238</f>
        <v>238.04243473080899</v>
      </c>
      <c r="D252" s="96">
        <f t="shared" ref="D252:N252" si="73">+D196-D210-D224-D238</f>
        <v>238.04243473080899</v>
      </c>
      <c r="E252" s="96">
        <f t="shared" si="73"/>
        <v>238.04243473080899</v>
      </c>
      <c r="F252" s="96">
        <f t="shared" si="73"/>
        <v>238.04243473080899</v>
      </c>
      <c r="G252" s="96">
        <f>+G196-G210-G224-G238</f>
        <v>238.04243473080899</v>
      </c>
      <c r="H252" s="96">
        <f t="shared" si="73"/>
        <v>238.04243473080899</v>
      </c>
      <c r="I252" s="96">
        <f>+I196-I210-I224-I238</f>
        <v>238.04243473080899</v>
      </c>
      <c r="J252" s="96">
        <f>+J196-J210-J224-J238</f>
        <v>238.04243473080899</v>
      </c>
      <c r="K252" s="96">
        <f t="shared" si="73"/>
        <v>0</v>
      </c>
      <c r="L252" s="96">
        <f t="shared" si="73"/>
        <v>0</v>
      </c>
      <c r="M252" s="96">
        <f>+M196-M210-M224-M238</f>
        <v>0</v>
      </c>
      <c r="N252" s="96">
        <f t="shared" si="73"/>
        <v>0</v>
      </c>
      <c r="O252" s="28"/>
      <c r="P252" s="52"/>
      <c r="Q252" s="83"/>
      <c r="R252" s="83"/>
      <c r="S252" s="83"/>
      <c r="T252" s="83"/>
      <c r="U252" s="83"/>
      <c r="V252" s="83"/>
      <c r="W252" s="83"/>
      <c r="X252" s="83"/>
      <c r="Y252" s="83"/>
      <c r="Z252" s="83"/>
    </row>
    <row r="253" spans="1:26" s="89" customFormat="1" x14ac:dyDescent="0.25">
      <c r="A253" s="23"/>
      <c r="B253" s="108" t="s">
        <v>59</v>
      </c>
      <c r="C253" s="103">
        <f t="shared" ref="C253:N253" si="74">+C197-C211-C225-C239</f>
        <v>0</v>
      </c>
      <c r="D253" s="103">
        <f t="shared" si="74"/>
        <v>0</v>
      </c>
      <c r="E253" s="103">
        <f t="shared" si="74"/>
        <v>0</v>
      </c>
      <c r="F253" s="103">
        <f t="shared" si="74"/>
        <v>0</v>
      </c>
      <c r="G253" s="103">
        <f t="shared" si="74"/>
        <v>0</v>
      </c>
      <c r="H253" s="103">
        <f t="shared" si="74"/>
        <v>0</v>
      </c>
      <c r="I253" s="103">
        <f t="shared" si="74"/>
        <v>0</v>
      </c>
      <c r="J253" s="103">
        <f t="shared" si="74"/>
        <v>0</v>
      </c>
      <c r="K253" s="103">
        <f t="shared" si="74"/>
        <v>0</v>
      </c>
      <c r="L253" s="103">
        <f t="shared" si="74"/>
        <v>0</v>
      </c>
      <c r="M253" s="103">
        <f t="shared" si="74"/>
        <v>0</v>
      </c>
      <c r="N253" s="103">
        <f t="shared" si="74"/>
        <v>0</v>
      </c>
      <c r="O253" s="28"/>
      <c r="P253" s="52"/>
      <c r="Q253" s="83"/>
      <c r="R253" s="83"/>
      <c r="S253" s="83"/>
      <c r="T253" s="83"/>
      <c r="U253" s="83"/>
      <c r="V253" s="83"/>
      <c r="W253" s="83"/>
      <c r="X253" s="83"/>
      <c r="Y253" s="83"/>
      <c r="Z253" s="83"/>
    </row>
    <row r="254" spans="1:26" s="89" customFormat="1" x14ac:dyDescent="0.25">
      <c r="A254" s="23"/>
      <c r="B254" s="34" t="s">
        <v>71</v>
      </c>
      <c r="C254" s="122">
        <f t="shared" ref="C254:N254" si="75">SUM(C255:C257)</f>
        <v>0</v>
      </c>
      <c r="D254" s="122">
        <f t="shared" si="75"/>
        <v>0</v>
      </c>
      <c r="E254" s="42">
        <f t="shared" si="75"/>
        <v>0</v>
      </c>
      <c r="F254" s="42">
        <f t="shared" si="75"/>
        <v>0</v>
      </c>
      <c r="G254" s="42">
        <f t="shared" si="75"/>
        <v>0</v>
      </c>
      <c r="H254" s="42">
        <f t="shared" si="75"/>
        <v>0</v>
      </c>
      <c r="I254" s="42">
        <f t="shared" si="75"/>
        <v>0</v>
      </c>
      <c r="J254" s="42">
        <f t="shared" si="75"/>
        <v>0</v>
      </c>
      <c r="K254" s="42">
        <f t="shared" si="75"/>
        <v>0</v>
      </c>
      <c r="L254" s="42">
        <f t="shared" si="75"/>
        <v>0</v>
      </c>
      <c r="M254" s="29">
        <f t="shared" si="75"/>
        <v>0</v>
      </c>
      <c r="N254" s="29">
        <f t="shared" si="75"/>
        <v>0</v>
      </c>
      <c r="O254" s="29"/>
      <c r="P254" s="52"/>
      <c r="Q254" s="83"/>
      <c r="R254" s="83"/>
      <c r="S254" s="83"/>
      <c r="T254" s="83"/>
      <c r="U254" s="83"/>
      <c r="V254" s="83"/>
      <c r="W254" s="83"/>
      <c r="X254" s="83"/>
      <c r="Y254" s="83"/>
      <c r="Z254" s="83"/>
    </row>
    <row r="255" spans="1:26" s="89" customFormat="1" x14ac:dyDescent="0.25">
      <c r="A255" s="23"/>
      <c r="B255" s="108" t="s">
        <v>56</v>
      </c>
      <c r="C255" s="96">
        <f t="shared" ref="C255:N257" si="76">+C199-C213-C227-C241</f>
        <v>0</v>
      </c>
      <c r="D255" s="103">
        <f t="shared" si="76"/>
        <v>0</v>
      </c>
      <c r="E255" s="103">
        <f t="shared" si="76"/>
        <v>0</v>
      </c>
      <c r="F255" s="103">
        <f t="shared" si="76"/>
        <v>0</v>
      </c>
      <c r="G255" s="103">
        <f t="shared" si="76"/>
        <v>0</v>
      </c>
      <c r="H255" s="103">
        <f t="shared" si="76"/>
        <v>0</v>
      </c>
      <c r="I255" s="103">
        <f t="shared" si="76"/>
        <v>0</v>
      </c>
      <c r="J255" s="103">
        <f t="shared" si="76"/>
        <v>0</v>
      </c>
      <c r="K255" s="103">
        <f t="shared" si="76"/>
        <v>0</v>
      </c>
      <c r="L255" s="103">
        <f t="shared" si="76"/>
        <v>0</v>
      </c>
      <c r="M255" s="103">
        <f t="shared" si="76"/>
        <v>0</v>
      </c>
      <c r="N255" s="103">
        <f t="shared" si="76"/>
        <v>0</v>
      </c>
      <c r="O255" s="28"/>
      <c r="P255" s="52"/>
      <c r="Q255" s="83"/>
      <c r="R255" s="83"/>
      <c r="S255" s="83"/>
      <c r="T255" s="83"/>
      <c r="U255" s="83"/>
      <c r="V255" s="83"/>
      <c r="W255" s="83"/>
      <c r="X255" s="83"/>
      <c r="Y255" s="83"/>
      <c r="Z255" s="83"/>
    </row>
    <row r="256" spans="1:26" s="89" customFormat="1" x14ac:dyDescent="0.25">
      <c r="A256" s="23"/>
      <c r="B256" s="108" t="s">
        <v>58</v>
      </c>
      <c r="C256" s="103">
        <f t="shared" si="76"/>
        <v>0</v>
      </c>
      <c r="D256" s="103">
        <f t="shared" si="76"/>
        <v>0</v>
      </c>
      <c r="E256" s="103">
        <f t="shared" si="76"/>
        <v>0</v>
      </c>
      <c r="F256" s="103">
        <f t="shared" si="76"/>
        <v>0</v>
      </c>
      <c r="G256" s="103">
        <f t="shared" si="76"/>
        <v>0</v>
      </c>
      <c r="H256" s="103">
        <f t="shared" si="76"/>
        <v>0</v>
      </c>
      <c r="I256" s="103">
        <f t="shared" si="76"/>
        <v>0</v>
      </c>
      <c r="J256" s="103">
        <f t="shared" si="76"/>
        <v>0</v>
      </c>
      <c r="K256" s="103">
        <f t="shared" si="76"/>
        <v>0</v>
      </c>
      <c r="L256" s="103">
        <f t="shared" si="76"/>
        <v>0</v>
      </c>
      <c r="M256" s="103">
        <f t="shared" si="76"/>
        <v>0</v>
      </c>
      <c r="N256" s="103">
        <f t="shared" si="76"/>
        <v>0</v>
      </c>
      <c r="O256" s="28"/>
      <c r="P256" s="52"/>
      <c r="Q256" s="83"/>
      <c r="R256" s="83"/>
      <c r="S256" s="83"/>
      <c r="T256" s="83"/>
      <c r="U256" s="83"/>
      <c r="V256" s="83"/>
      <c r="W256" s="83"/>
      <c r="X256" s="83"/>
      <c r="Y256" s="83"/>
      <c r="Z256" s="83"/>
    </row>
    <row r="257" spans="1:26" s="89" customFormat="1" x14ac:dyDescent="0.25">
      <c r="A257" s="23"/>
      <c r="B257" s="108" t="s">
        <v>59</v>
      </c>
      <c r="C257" s="103">
        <f t="shared" si="76"/>
        <v>0</v>
      </c>
      <c r="D257" s="103">
        <f t="shared" si="76"/>
        <v>0</v>
      </c>
      <c r="E257" s="103">
        <f t="shared" si="76"/>
        <v>0</v>
      </c>
      <c r="F257" s="103">
        <f t="shared" si="76"/>
        <v>0</v>
      </c>
      <c r="G257" s="103">
        <f t="shared" si="76"/>
        <v>0</v>
      </c>
      <c r="H257" s="103">
        <f t="shared" si="76"/>
        <v>0</v>
      </c>
      <c r="I257" s="103">
        <f t="shared" si="76"/>
        <v>0</v>
      </c>
      <c r="J257" s="103">
        <f t="shared" si="76"/>
        <v>0</v>
      </c>
      <c r="K257" s="103">
        <f t="shared" si="76"/>
        <v>0</v>
      </c>
      <c r="L257" s="103">
        <f t="shared" si="76"/>
        <v>0</v>
      </c>
      <c r="M257" s="103">
        <f t="shared" si="76"/>
        <v>0</v>
      </c>
      <c r="N257" s="103">
        <f t="shared" si="76"/>
        <v>0</v>
      </c>
      <c r="O257" s="28"/>
      <c r="P257" s="52"/>
      <c r="Q257" s="83"/>
      <c r="R257" s="83"/>
      <c r="S257" s="83"/>
      <c r="T257" s="83"/>
      <c r="U257" s="83"/>
      <c r="V257" s="83"/>
      <c r="W257" s="83"/>
      <c r="X257" s="83"/>
      <c r="Y257" s="83"/>
      <c r="Z257" s="83"/>
    </row>
    <row r="258" spans="1:26" x14ac:dyDescent="0.25">
      <c r="B258" s="138"/>
      <c r="C258" s="133"/>
      <c r="D258" s="133"/>
      <c r="E258" s="133"/>
      <c r="F258" s="133"/>
      <c r="G258" s="133"/>
      <c r="H258" s="133"/>
      <c r="I258" s="133"/>
      <c r="J258" s="133"/>
      <c r="K258" s="133"/>
      <c r="L258" s="133"/>
      <c r="M258" s="133"/>
      <c r="N258" s="133"/>
      <c r="O258" s="61"/>
      <c r="P258" s="52"/>
      <c r="Q258" s="83"/>
      <c r="R258" s="83"/>
      <c r="S258" s="83"/>
      <c r="T258" s="83"/>
      <c r="U258" s="83"/>
      <c r="V258" s="83"/>
      <c r="W258" s="83"/>
      <c r="X258" s="83"/>
      <c r="Y258" s="83"/>
      <c r="Z258" s="83"/>
    </row>
    <row r="259" spans="1:26" ht="15.75" thickBot="1" x14ac:dyDescent="0.3">
      <c r="B259" s="139" t="s">
        <v>84</v>
      </c>
      <c r="C259" s="134">
        <f>+C260+C264+C268</f>
        <v>-387.40981954603143</v>
      </c>
      <c r="D259" s="134">
        <f t="shared" ref="D259:N259" si="77">+D260+D264+D268</f>
        <v>-231.32735248203534</v>
      </c>
      <c r="E259" s="134">
        <f t="shared" si="77"/>
        <v>-436.58989951643696</v>
      </c>
      <c r="F259" s="134">
        <f t="shared" si="77"/>
        <v>-296.38165072581734</v>
      </c>
      <c r="G259" s="134">
        <f t="shared" si="77"/>
        <v>-133.00782717364976</v>
      </c>
      <c r="H259" s="134">
        <f t="shared" si="77"/>
        <v>-98.337166739468429</v>
      </c>
      <c r="I259" s="134">
        <f t="shared" si="77"/>
        <v>-590.29975089116738</v>
      </c>
      <c r="J259" s="134">
        <f t="shared" si="77"/>
        <v>-106.32825513212013</v>
      </c>
      <c r="K259" s="134">
        <f t="shared" si="77"/>
        <v>0</v>
      </c>
      <c r="L259" s="134">
        <f t="shared" si="77"/>
        <v>0</v>
      </c>
      <c r="M259" s="134">
        <f t="shared" si="77"/>
        <v>0</v>
      </c>
      <c r="N259" s="134">
        <f t="shared" si="77"/>
        <v>0</v>
      </c>
      <c r="O259" s="134">
        <f>+O260+O264+O268</f>
        <v>-2279.6817222067266</v>
      </c>
      <c r="P259" s="52"/>
      <c r="Q259" s="83"/>
      <c r="R259" s="83"/>
      <c r="S259" s="83"/>
      <c r="T259" s="83"/>
      <c r="U259" s="83"/>
      <c r="V259" s="83"/>
      <c r="W259" s="83"/>
      <c r="X259" s="83"/>
      <c r="Y259" s="83"/>
      <c r="Z259" s="83"/>
    </row>
    <row r="260" spans="1:26" ht="15.75" thickTop="1" x14ac:dyDescent="0.25">
      <c r="B260" s="34" t="s">
        <v>85</v>
      </c>
      <c r="C260" s="42">
        <f t="shared" ref="C260:O260" si="78">SUM(C261:C263)</f>
        <v>-387.40981954603143</v>
      </c>
      <c r="D260" s="42">
        <f t="shared" si="78"/>
        <v>-231.33624982689935</v>
      </c>
      <c r="E260" s="42">
        <f t="shared" si="78"/>
        <v>-436.58989951643696</v>
      </c>
      <c r="F260" s="42">
        <f t="shared" si="78"/>
        <v>-296.38165072581734</v>
      </c>
      <c r="G260" s="42">
        <f>SUM(G261:G263)</f>
        <v>-133.00782717364976</v>
      </c>
      <c r="H260" s="42">
        <f t="shared" si="78"/>
        <v>-98.337166739468429</v>
      </c>
      <c r="I260" s="42">
        <f t="shared" si="78"/>
        <v>-590.29975089116738</v>
      </c>
      <c r="J260" s="42">
        <f t="shared" si="78"/>
        <v>-106.32799089062414</v>
      </c>
      <c r="K260" s="42">
        <f t="shared" si="78"/>
        <v>0</v>
      </c>
      <c r="L260" s="42">
        <f t="shared" si="78"/>
        <v>0</v>
      </c>
      <c r="M260" s="42">
        <f t="shared" si="78"/>
        <v>0</v>
      </c>
      <c r="N260" s="42">
        <f t="shared" si="78"/>
        <v>0</v>
      </c>
      <c r="O260" s="42">
        <f t="shared" si="78"/>
        <v>-2279.6903553100947</v>
      </c>
      <c r="P260" s="52"/>
      <c r="Q260" s="83"/>
      <c r="R260" s="83"/>
      <c r="S260" s="83"/>
      <c r="T260" s="83"/>
      <c r="U260" s="83"/>
      <c r="V260" s="83"/>
      <c r="W260" s="83"/>
      <c r="X260" s="83"/>
      <c r="Y260" s="83"/>
      <c r="Z260" s="83"/>
    </row>
    <row r="261" spans="1:26" x14ac:dyDescent="0.25">
      <c r="B261" s="108" t="s">
        <v>56</v>
      </c>
      <c r="C261" s="96">
        <f>C108-C110-C127-C144-C176-C160-C130</f>
        <v>-421.57796171829312</v>
      </c>
      <c r="D261" s="96">
        <f t="shared" ref="D261:N261" si="79">D108-D110-D127-D144-D176-D160-D130</f>
        <v>-370.20869187783461</v>
      </c>
      <c r="E261" s="96">
        <f t="shared" si="79"/>
        <v>-428.55372902708768</v>
      </c>
      <c r="F261" s="96">
        <f t="shared" si="79"/>
        <v>-294.69494284802153</v>
      </c>
      <c r="G261" s="96">
        <f t="shared" si="79"/>
        <v>-128.0241074813994</v>
      </c>
      <c r="H261" s="96">
        <f t="shared" si="79"/>
        <v>-94.522485684476379</v>
      </c>
      <c r="I261" s="96">
        <f t="shared" si="79"/>
        <v>-589.38182353898537</v>
      </c>
      <c r="J261" s="96">
        <f t="shared" si="79"/>
        <v>-105.00429900806515</v>
      </c>
      <c r="K261" s="96">
        <f t="shared" si="79"/>
        <v>0</v>
      </c>
      <c r="L261" s="96">
        <f t="shared" si="79"/>
        <v>0</v>
      </c>
      <c r="M261" s="96">
        <f t="shared" si="79"/>
        <v>0</v>
      </c>
      <c r="N261" s="96">
        <f t="shared" si="79"/>
        <v>0</v>
      </c>
      <c r="O261" s="28">
        <f>SUM(C261:N261)</f>
        <v>-2431.9680411841632</v>
      </c>
      <c r="P261" s="52"/>
      <c r="Q261" s="83"/>
      <c r="R261" s="83"/>
      <c r="S261" s="83"/>
      <c r="T261" s="83"/>
      <c r="U261" s="83"/>
      <c r="V261" s="83"/>
      <c r="W261" s="83"/>
      <c r="X261" s="83"/>
      <c r="Y261" s="83"/>
      <c r="Z261" s="83"/>
    </row>
    <row r="262" spans="1:26" x14ac:dyDescent="0.25">
      <c r="B262" s="108" t="s">
        <v>58</v>
      </c>
      <c r="C262" s="96">
        <f t="shared" ref="C262:N262" si="80">-C129-C145-C177-C161</f>
        <v>0</v>
      </c>
      <c r="D262" s="96">
        <f t="shared" si="80"/>
        <v>0</v>
      </c>
      <c r="E262" s="96">
        <f t="shared" si="80"/>
        <v>0</v>
      </c>
      <c r="F262" s="96">
        <f t="shared" si="80"/>
        <v>0</v>
      </c>
      <c r="G262" s="96">
        <f t="shared" si="80"/>
        <v>0</v>
      </c>
      <c r="H262" s="96">
        <f t="shared" si="80"/>
        <v>0</v>
      </c>
      <c r="I262" s="96">
        <f t="shared" si="80"/>
        <v>0</v>
      </c>
      <c r="J262" s="96">
        <f t="shared" si="80"/>
        <v>0</v>
      </c>
      <c r="K262" s="96">
        <f t="shared" si="80"/>
        <v>0</v>
      </c>
      <c r="L262" s="96">
        <f t="shared" si="80"/>
        <v>0</v>
      </c>
      <c r="M262" s="96">
        <f t="shared" si="80"/>
        <v>0</v>
      </c>
      <c r="N262" s="96">
        <f t="shared" si="80"/>
        <v>0</v>
      </c>
      <c r="O262" s="28">
        <f t="shared" ref="O262:O271" si="81">SUM(C262:N262)</f>
        <v>0</v>
      </c>
      <c r="P262" s="52"/>
      <c r="Q262" s="83"/>
      <c r="R262" s="83"/>
      <c r="S262" s="83"/>
      <c r="T262" s="83"/>
      <c r="U262" s="83"/>
      <c r="V262" s="83"/>
      <c r="W262" s="83"/>
      <c r="X262" s="83"/>
      <c r="Y262" s="83"/>
      <c r="Z262" s="83"/>
    </row>
    <row r="263" spans="1:26" x14ac:dyDescent="0.25">
      <c r="B263" s="108" t="s">
        <v>59</v>
      </c>
      <c r="C263" s="96">
        <f t="shared" ref="C263:M263" si="82">C112-C114-C131-C146-C178-C163</f>
        <v>34.168142172261696</v>
      </c>
      <c r="D263" s="96">
        <f t="shared" si="82"/>
        <v>138.87244205093526</v>
      </c>
      <c r="E263" s="96">
        <f>E112-E114-E131-E146-E178-E163</f>
        <v>-8.0361704893492742</v>
      </c>
      <c r="F263" s="96">
        <f t="shared" si="82"/>
        <v>-1.6867078777958255</v>
      </c>
      <c r="G263" s="96">
        <f t="shared" si="82"/>
        <v>-4.9837196922503608</v>
      </c>
      <c r="H263" s="96">
        <f t="shared" si="82"/>
        <v>-3.8146810549920502</v>
      </c>
      <c r="I263" s="96">
        <f t="shared" si="82"/>
        <v>-0.91792735218199795</v>
      </c>
      <c r="J263" s="96">
        <f t="shared" si="82"/>
        <v>-1.3236918825589896</v>
      </c>
      <c r="K263" s="96">
        <f t="shared" si="82"/>
        <v>0</v>
      </c>
      <c r="L263" s="96">
        <f t="shared" si="82"/>
        <v>0</v>
      </c>
      <c r="M263" s="96">
        <f t="shared" si="82"/>
        <v>0</v>
      </c>
      <c r="N263" s="96">
        <f>N112-N114-N131-N146-N178-N163</f>
        <v>0</v>
      </c>
      <c r="O263" s="28">
        <f t="shared" si="81"/>
        <v>152.27768587406848</v>
      </c>
      <c r="P263" s="52"/>
      <c r="Q263" s="83"/>
      <c r="R263" s="83"/>
      <c r="S263" s="83"/>
      <c r="T263" s="83"/>
      <c r="U263" s="83"/>
      <c r="V263" s="83"/>
      <c r="W263" s="83"/>
      <c r="X263" s="83"/>
      <c r="Y263" s="83"/>
      <c r="Z263" s="83"/>
    </row>
    <row r="264" spans="1:26" x14ac:dyDescent="0.25">
      <c r="B264" s="34" t="s">
        <v>63</v>
      </c>
      <c r="C264" s="122">
        <f t="shared" ref="C264:O264" si="83">SUM(C265:C267)</f>
        <v>0</v>
      </c>
      <c r="D264" s="122">
        <f t="shared" si="83"/>
        <v>0</v>
      </c>
      <c r="E264" s="42">
        <f t="shared" si="83"/>
        <v>0</v>
      </c>
      <c r="F264" s="42">
        <f t="shared" si="83"/>
        <v>0</v>
      </c>
      <c r="G264" s="42">
        <f t="shared" si="83"/>
        <v>0</v>
      </c>
      <c r="H264" s="42">
        <f t="shared" si="83"/>
        <v>0</v>
      </c>
      <c r="I264" s="42">
        <f t="shared" si="83"/>
        <v>0</v>
      </c>
      <c r="J264" s="42">
        <f t="shared" si="83"/>
        <v>0</v>
      </c>
      <c r="K264" s="42">
        <f t="shared" si="83"/>
        <v>0</v>
      </c>
      <c r="L264" s="42">
        <f t="shared" si="83"/>
        <v>0</v>
      </c>
      <c r="M264" s="29">
        <f t="shared" si="83"/>
        <v>0</v>
      </c>
      <c r="N264" s="29">
        <f t="shared" si="83"/>
        <v>0</v>
      </c>
      <c r="O264" s="42">
        <f t="shared" si="83"/>
        <v>0</v>
      </c>
      <c r="P264" s="52"/>
      <c r="Q264" s="83"/>
      <c r="R264" s="83"/>
      <c r="S264" s="83"/>
      <c r="T264" s="83"/>
      <c r="U264" s="83"/>
      <c r="V264" s="83"/>
      <c r="W264" s="83"/>
      <c r="X264" s="83"/>
      <c r="Y264" s="83"/>
      <c r="Z264" s="83"/>
    </row>
    <row r="265" spans="1:26" x14ac:dyDescent="0.25">
      <c r="B265" s="108" t="s">
        <v>56</v>
      </c>
      <c r="C265" s="96">
        <f>C116-C134-C149-C180-C166</f>
        <v>0</v>
      </c>
      <c r="D265" s="96">
        <f>D116-D134-D149-D180-D166</f>
        <v>0</v>
      </c>
      <c r="E265" s="96">
        <f>E116-E134-E149-E180-E166</f>
        <v>0</v>
      </c>
      <c r="F265" s="96">
        <f t="shared" ref="F265:N265" si="84">F116-F134-F149-F180-F166</f>
        <v>0</v>
      </c>
      <c r="G265" s="96">
        <f t="shared" si="84"/>
        <v>0</v>
      </c>
      <c r="H265" s="96">
        <f t="shared" si="84"/>
        <v>0</v>
      </c>
      <c r="I265" s="96">
        <f t="shared" si="84"/>
        <v>0</v>
      </c>
      <c r="J265" s="96">
        <f t="shared" si="84"/>
        <v>0</v>
      </c>
      <c r="K265" s="96">
        <f t="shared" si="84"/>
        <v>0</v>
      </c>
      <c r="L265" s="96">
        <f t="shared" si="84"/>
        <v>0</v>
      </c>
      <c r="M265" s="96">
        <f t="shared" si="84"/>
        <v>0</v>
      </c>
      <c r="N265" s="96">
        <f t="shared" si="84"/>
        <v>0</v>
      </c>
      <c r="O265" s="28">
        <f t="shared" si="81"/>
        <v>0</v>
      </c>
      <c r="P265" s="52"/>
      <c r="Q265" s="83"/>
      <c r="R265" s="83"/>
      <c r="S265" s="83"/>
      <c r="T265" s="83"/>
      <c r="U265" s="83"/>
      <c r="V265" s="83"/>
      <c r="W265" s="83"/>
      <c r="X265" s="83"/>
      <c r="Y265" s="83"/>
      <c r="Z265" s="83"/>
    </row>
    <row r="266" spans="1:26" x14ac:dyDescent="0.25">
      <c r="B266" s="108" t="s">
        <v>58</v>
      </c>
      <c r="C266" s="96">
        <f t="shared" ref="C266:N267" si="85">C117-C135-C150-C181-C167</f>
        <v>0</v>
      </c>
      <c r="D266" s="96">
        <f t="shared" si="85"/>
        <v>0</v>
      </c>
      <c r="E266" s="96">
        <f t="shared" si="85"/>
        <v>0</v>
      </c>
      <c r="F266" s="96">
        <f t="shared" si="85"/>
        <v>0</v>
      </c>
      <c r="G266" s="96">
        <f t="shared" si="85"/>
        <v>0</v>
      </c>
      <c r="H266" s="96">
        <f t="shared" si="85"/>
        <v>0</v>
      </c>
      <c r="I266" s="96">
        <f t="shared" si="85"/>
        <v>0</v>
      </c>
      <c r="J266" s="96">
        <f t="shared" si="85"/>
        <v>0</v>
      </c>
      <c r="K266" s="96">
        <f t="shared" si="85"/>
        <v>0</v>
      </c>
      <c r="L266" s="96">
        <f t="shared" si="85"/>
        <v>0</v>
      </c>
      <c r="M266" s="96">
        <f t="shared" si="85"/>
        <v>0</v>
      </c>
      <c r="N266" s="96">
        <f t="shared" si="85"/>
        <v>0</v>
      </c>
      <c r="O266" s="28">
        <f t="shared" si="81"/>
        <v>0</v>
      </c>
      <c r="P266" s="52"/>
      <c r="Q266" s="83"/>
      <c r="R266" s="83"/>
      <c r="S266" s="83"/>
      <c r="T266" s="83"/>
      <c r="U266" s="83"/>
      <c r="V266" s="83"/>
      <c r="W266" s="83"/>
      <c r="X266" s="83"/>
      <c r="Y266" s="83"/>
      <c r="Z266" s="83"/>
    </row>
    <row r="267" spans="1:26" x14ac:dyDescent="0.25">
      <c r="B267" s="108" t="s">
        <v>59</v>
      </c>
      <c r="C267" s="96">
        <f t="shared" si="85"/>
        <v>0</v>
      </c>
      <c r="D267" s="96">
        <f t="shared" si="85"/>
        <v>0</v>
      </c>
      <c r="E267" s="96">
        <f t="shared" si="85"/>
        <v>0</v>
      </c>
      <c r="F267" s="96">
        <f t="shared" si="85"/>
        <v>0</v>
      </c>
      <c r="G267" s="96">
        <f t="shared" si="85"/>
        <v>0</v>
      </c>
      <c r="H267" s="96">
        <f t="shared" si="85"/>
        <v>0</v>
      </c>
      <c r="I267" s="96">
        <f t="shared" si="85"/>
        <v>0</v>
      </c>
      <c r="J267" s="96">
        <f t="shared" si="85"/>
        <v>0</v>
      </c>
      <c r="K267" s="96">
        <f>K118-K136-L151-K182-K168</f>
        <v>0</v>
      </c>
      <c r="L267" s="96">
        <f>L118-L136-M151-L182-L168</f>
        <v>0</v>
      </c>
      <c r="M267" s="96">
        <f>M118-M136-M151-M182-M168</f>
        <v>0</v>
      </c>
      <c r="N267" s="96">
        <f>N118-N136-N151-N182-N168</f>
        <v>0</v>
      </c>
      <c r="O267" s="28">
        <f t="shared" si="81"/>
        <v>0</v>
      </c>
      <c r="P267" s="52"/>
      <c r="Q267" s="83"/>
      <c r="R267" s="83"/>
      <c r="S267" s="83"/>
      <c r="T267" s="83"/>
      <c r="U267" s="83"/>
      <c r="V267" s="83"/>
      <c r="W267" s="83"/>
      <c r="X267" s="83"/>
      <c r="Y267" s="83"/>
      <c r="Z267" s="83"/>
    </row>
    <row r="268" spans="1:26" x14ac:dyDescent="0.25">
      <c r="B268" s="34" t="s">
        <v>28</v>
      </c>
      <c r="C268" s="122">
        <f t="shared" ref="C268:O268" si="86">SUM(C269:C271)</f>
        <v>0</v>
      </c>
      <c r="D268" s="122">
        <f t="shared" si="86"/>
        <v>8.8973448639997343E-3</v>
      </c>
      <c r="E268" s="42">
        <f t="shared" si="86"/>
        <v>0</v>
      </c>
      <c r="F268" s="42">
        <f t="shared" si="86"/>
        <v>0</v>
      </c>
      <c r="G268" s="42">
        <f t="shared" si="86"/>
        <v>0</v>
      </c>
      <c r="H268" s="42">
        <f t="shared" si="86"/>
        <v>0</v>
      </c>
      <c r="I268" s="42">
        <f t="shared" si="86"/>
        <v>0</v>
      </c>
      <c r="J268" s="42">
        <f t="shared" si="86"/>
        <v>-2.6424149599990621E-4</v>
      </c>
      <c r="K268" s="42">
        <f t="shared" si="86"/>
        <v>0</v>
      </c>
      <c r="L268" s="42">
        <f t="shared" si="86"/>
        <v>0</v>
      </c>
      <c r="M268" s="29">
        <f t="shared" si="86"/>
        <v>0</v>
      </c>
      <c r="N268" s="29">
        <f t="shared" si="86"/>
        <v>0</v>
      </c>
      <c r="O268" s="42">
        <f t="shared" si="86"/>
        <v>8.6331033679998281E-3</v>
      </c>
      <c r="P268" s="52"/>
      <c r="Q268" s="83"/>
      <c r="R268" s="83"/>
      <c r="S268" s="83"/>
      <c r="T268" s="83"/>
      <c r="U268" s="83"/>
      <c r="V268" s="83"/>
      <c r="W268" s="83"/>
      <c r="X268" s="83"/>
      <c r="Y268" s="83"/>
      <c r="Z268" s="83"/>
    </row>
    <row r="269" spans="1:26" x14ac:dyDescent="0.25">
      <c r="B269" s="108" t="s">
        <v>56</v>
      </c>
      <c r="C269" s="96">
        <f t="shared" ref="C269:N271" si="87">C121-C138-C154-C184-C170</f>
        <v>0</v>
      </c>
      <c r="D269" s="96">
        <f>D121-D138-D154-D184-D170</f>
        <v>8.8973448639997343E-3</v>
      </c>
      <c r="E269" s="96">
        <f t="shared" si="87"/>
        <v>0</v>
      </c>
      <c r="F269" s="96">
        <f t="shared" si="87"/>
        <v>0</v>
      </c>
      <c r="G269" s="96">
        <f t="shared" si="87"/>
        <v>0</v>
      </c>
      <c r="H269" s="96">
        <f t="shared" si="87"/>
        <v>0</v>
      </c>
      <c r="I269" s="96">
        <f t="shared" si="87"/>
        <v>0</v>
      </c>
      <c r="J269" s="96">
        <f t="shared" si="87"/>
        <v>-2.6424149599990621E-4</v>
      </c>
      <c r="K269" s="96">
        <f t="shared" si="87"/>
        <v>0</v>
      </c>
      <c r="L269" s="96">
        <f t="shared" si="87"/>
        <v>0</v>
      </c>
      <c r="M269" s="96">
        <f t="shared" si="87"/>
        <v>0</v>
      </c>
      <c r="N269" s="96">
        <f t="shared" si="87"/>
        <v>0</v>
      </c>
      <c r="O269" s="28">
        <f t="shared" si="81"/>
        <v>8.6331033679998281E-3</v>
      </c>
      <c r="P269" s="52"/>
      <c r="Q269" s="83"/>
      <c r="R269" s="83"/>
      <c r="S269" s="83"/>
      <c r="T269" s="83"/>
      <c r="U269" s="83"/>
      <c r="V269" s="83"/>
      <c r="W269" s="83"/>
      <c r="X269" s="83"/>
      <c r="Y269" s="83"/>
      <c r="Z269" s="83"/>
    </row>
    <row r="270" spans="1:26" x14ac:dyDescent="0.25">
      <c r="B270" s="108" t="s">
        <v>58</v>
      </c>
      <c r="C270" s="96">
        <f t="shared" si="87"/>
        <v>0</v>
      </c>
      <c r="D270" s="96">
        <f t="shared" si="87"/>
        <v>0</v>
      </c>
      <c r="E270" s="96">
        <f t="shared" si="87"/>
        <v>0</v>
      </c>
      <c r="F270" s="96">
        <f t="shared" si="87"/>
        <v>0</v>
      </c>
      <c r="G270" s="96">
        <f t="shared" si="87"/>
        <v>0</v>
      </c>
      <c r="H270" s="96">
        <f t="shared" si="87"/>
        <v>0</v>
      </c>
      <c r="I270" s="96">
        <f t="shared" si="87"/>
        <v>0</v>
      </c>
      <c r="J270" s="96">
        <f t="shared" si="87"/>
        <v>0</v>
      </c>
      <c r="K270" s="96">
        <f t="shared" si="87"/>
        <v>0</v>
      </c>
      <c r="L270" s="96">
        <f t="shared" si="87"/>
        <v>0</v>
      </c>
      <c r="M270" s="96">
        <f t="shared" si="87"/>
        <v>0</v>
      </c>
      <c r="N270" s="96">
        <f t="shared" si="87"/>
        <v>0</v>
      </c>
      <c r="O270" s="28">
        <f t="shared" si="81"/>
        <v>0</v>
      </c>
      <c r="P270" s="52"/>
      <c r="Q270" s="83"/>
      <c r="R270" s="83"/>
      <c r="S270" s="83"/>
      <c r="T270" s="83"/>
      <c r="U270" s="83"/>
      <c r="V270" s="83"/>
      <c r="W270" s="83"/>
      <c r="X270" s="83"/>
      <c r="Y270" s="83"/>
      <c r="Z270" s="83"/>
    </row>
    <row r="271" spans="1:26" x14ac:dyDescent="0.25">
      <c r="B271" s="108" t="s">
        <v>59</v>
      </c>
      <c r="C271" s="96">
        <f t="shared" si="87"/>
        <v>0</v>
      </c>
      <c r="D271" s="96">
        <f t="shared" si="87"/>
        <v>0</v>
      </c>
      <c r="E271" s="96">
        <f t="shared" si="87"/>
        <v>0</v>
      </c>
      <c r="F271" s="96">
        <f t="shared" si="87"/>
        <v>0</v>
      </c>
      <c r="G271" s="96">
        <f t="shared" si="87"/>
        <v>0</v>
      </c>
      <c r="H271" s="96">
        <f t="shared" si="87"/>
        <v>0</v>
      </c>
      <c r="I271" s="96">
        <f t="shared" si="87"/>
        <v>0</v>
      </c>
      <c r="J271" s="96">
        <f t="shared" si="87"/>
        <v>0</v>
      </c>
      <c r="K271" s="96">
        <f t="shared" si="87"/>
        <v>0</v>
      </c>
      <c r="L271" s="96">
        <f t="shared" si="87"/>
        <v>0</v>
      </c>
      <c r="M271" s="96">
        <f t="shared" si="87"/>
        <v>0</v>
      </c>
      <c r="N271" s="96">
        <f t="shared" si="87"/>
        <v>0</v>
      </c>
      <c r="O271" s="28">
        <f t="shared" si="81"/>
        <v>0</v>
      </c>
      <c r="P271" s="52"/>
      <c r="Q271" s="83"/>
      <c r="R271" s="83"/>
      <c r="S271" s="83"/>
      <c r="T271" s="83"/>
      <c r="U271" s="83"/>
      <c r="V271" s="83"/>
      <c r="W271" s="83"/>
      <c r="X271" s="83"/>
      <c r="Y271" s="83"/>
      <c r="Z271" s="83"/>
    </row>
    <row r="272" spans="1:26" x14ac:dyDescent="0.25">
      <c r="B272" s="108"/>
      <c r="C272" s="133"/>
      <c r="D272" s="133"/>
      <c r="E272" s="133"/>
      <c r="F272" s="133"/>
      <c r="G272" s="133"/>
      <c r="H272" s="133"/>
      <c r="I272" s="133"/>
      <c r="J272" s="133"/>
      <c r="K272" s="133"/>
      <c r="L272" s="133"/>
      <c r="M272" s="133"/>
      <c r="N272" s="133"/>
      <c r="O272" s="61"/>
      <c r="P272" s="52"/>
      <c r="Q272" s="83"/>
      <c r="R272" s="83"/>
      <c r="S272" s="83"/>
      <c r="T272" s="83"/>
      <c r="U272" s="83"/>
      <c r="V272" s="83"/>
      <c r="W272" s="83"/>
      <c r="X272" s="83"/>
      <c r="Y272" s="83"/>
      <c r="Z272" s="83"/>
    </row>
    <row r="273" spans="1:26" s="89" customFormat="1" ht="15.75" thickBot="1" x14ac:dyDescent="0.3">
      <c r="A273" s="23"/>
      <c r="B273" s="140" t="s">
        <v>96</v>
      </c>
      <c r="C273" s="141">
        <f>+C274+C278+C282</f>
        <v>1018.98467882366</v>
      </c>
      <c r="D273" s="141">
        <f t="shared" ref="D273:N273" si="88">+D274+D278</f>
        <v>1020.9783687821421</v>
      </c>
      <c r="E273" s="134">
        <f t="shared" si="88"/>
        <v>1023.7258340538631</v>
      </c>
      <c r="F273" s="134">
        <f t="shared" si="88"/>
        <v>1028.9757844510709</v>
      </c>
      <c r="G273" s="134">
        <f t="shared" si="88"/>
        <v>1036.5802574551749</v>
      </c>
      <c r="H273" s="134">
        <f t="shared" si="88"/>
        <v>1043.2292178432699</v>
      </c>
      <c r="I273" s="134">
        <f t="shared" si="88"/>
        <v>1054.2663254685849</v>
      </c>
      <c r="J273" s="134">
        <f t="shared" si="88"/>
        <v>1060.8419819219139</v>
      </c>
      <c r="K273" s="134">
        <f t="shared" si="88"/>
        <v>0</v>
      </c>
      <c r="L273" s="134">
        <f t="shared" si="88"/>
        <v>0</v>
      </c>
      <c r="M273" s="134">
        <f t="shared" si="88"/>
        <v>0</v>
      </c>
      <c r="N273" s="134">
        <f t="shared" si="88"/>
        <v>0</v>
      </c>
      <c r="O273" s="134"/>
      <c r="P273" s="52"/>
      <c r="Q273" s="83"/>
      <c r="R273" s="83"/>
      <c r="S273" s="83"/>
      <c r="T273" s="83"/>
      <c r="U273" s="83"/>
      <c r="V273" s="83"/>
      <c r="W273" s="83"/>
      <c r="X273" s="83"/>
      <c r="Y273" s="83"/>
      <c r="Z273" s="83"/>
    </row>
    <row r="274" spans="1:26" s="89" customFormat="1" ht="15.75" thickTop="1" x14ac:dyDescent="0.25">
      <c r="A274" s="23"/>
      <c r="B274" s="34" t="s">
        <v>25</v>
      </c>
      <c r="C274" s="122">
        <f t="shared" ref="C274:N274" si="89">SUM(C275:C277)</f>
        <v>761.17226247819929</v>
      </c>
      <c r="D274" s="122">
        <f t="shared" si="89"/>
        <v>763.16595243668132</v>
      </c>
      <c r="E274" s="42">
        <f t="shared" si="89"/>
        <v>765.91341770840233</v>
      </c>
      <c r="F274" s="42">
        <f t="shared" si="89"/>
        <v>771.16336810561029</v>
      </c>
      <c r="G274" s="42">
        <f t="shared" si="89"/>
        <v>778.76784110971425</v>
      </c>
      <c r="H274" s="42">
        <f t="shared" si="89"/>
        <v>785.41680149780927</v>
      </c>
      <c r="I274" s="42">
        <f t="shared" si="89"/>
        <v>796.45390912312428</v>
      </c>
      <c r="J274" s="42">
        <f t="shared" si="89"/>
        <v>803.02956557645325</v>
      </c>
      <c r="K274" s="42">
        <f t="shared" si="89"/>
        <v>0</v>
      </c>
      <c r="L274" s="42">
        <f t="shared" si="89"/>
        <v>0</v>
      </c>
      <c r="M274" s="42">
        <f t="shared" si="89"/>
        <v>0</v>
      </c>
      <c r="N274" s="42">
        <f t="shared" si="89"/>
        <v>0</v>
      </c>
      <c r="O274" s="42"/>
      <c r="P274" s="52"/>
      <c r="Q274" s="83"/>
      <c r="R274" s="83"/>
      <c r="S274" s="83"/>
      <c r="T274" s="83"/>
      <c r="U274" s="83"/>
      <c r="V274" s="83"/>
      <c r="W274" s="83"/>
      <c r="X274" s="83"/>
      <c r="Y274" s="83"/>
      <c r="Z274" s="83"/>
    </row>
    <row r="275" spans="1:26" s="89" customFormat="1" x14ac:dyDescent="0.25">
      <c r="A275" s="23"/>
      <c r="B275" s="108" t="s">
        <v>56</v>
      </c>
      <c r="C275" s="96">
        <f>+C247+C176</f>
        <v>761.17226247819929</v>
      </c>
      <c r="D275" s="96">
        <f t="shared" ref="D275:K275" si="90">+D247+D176</f>
        <v>763.16595243668132</v>
      </c>
      <c r="E275" s="96">
        <f t="shared" si="90"/>
        <v>765.91341770840233</v>
      </c>
      <c r="F275" s="96">
        <f t="shared" si="90"/>
        <v>771.16336810561029</v>
      </c>
      <c r="G275" s="96">
        <f t="shared" si="90"/>
        <v>778.76784110971425</v>
      </c>
      <c r="H275" s="96">
        <f t="shared" si="90"/>
        <v>785.41680149780927</v>
      </c>
      <c r="I275" s="96">
        <f t="shared" si="90"/>
        <v>796.45390912312428</v>
      </c>
      <c r="J275" s="96">
        <f t="shared" si="90"/>
        <v>803.02956557645325</v>
      </c>
      <c r="K275" s="96">
        <f t="shared" si="90"/>
        <v>0</v>
      </c>
      <c r="L275" s="96">
        <f>+L247+L176</f>
        <v>0</v>
      </c>
      <c r="M275" s="96">
        <f>+M247+M176</f>
        <v>0</v>
      </c>
      <c r="N275" s="96">
        <f>+N247+N176</f>
        <v>0</v>
      </c>
      <c r="O275" s="28"/>
      <c r="P275" s="47"/>
      <c r="Q275" s="83"/>
      <c r="R275" s="83"/>
      <c r="S275" s="83"/>
      <c r="T275" s="83"/>
      <c r="U275" s="83"/>
      <c r="V275" s="83"/>
      <c r="W275" s="83"/>
      <c r="X275" s="83"/>
      <c r="Y275" s="83"/>
      <c r="Z275" s="83"/>
    </row>
    <row r="276" spans="1:26" s="89" customFormat="1" x14ac:dyDescent="0.25">
      <c r="A276" s="23"/>
      <c r="B276" s="108" t="s">
        <v>58</v>
      </c>
      <c r="C276" s="96">
        <f t="shared" ref="C276:N277" si="91">+C248+C177</f>
        <v>0</v>
      </c>
      <c r="D276" s="96">
        <f t="shared" si="91"/>
        <v>0</v>
      </c>
      <c r="E276" s="96">
        <f t="shared" si="91"/>
        <v>0</v>
      </c>
      <c r="F276" s="96">
        <f t="shared" si="91"/>
        <v>0</v>
      </c>
      <c r="G276" s="96">
        <f t="shared" si="91"/>
        <v>0</v>
      </c>
      <c r="H276" s="96">
        <f t="shared" si="91"/>
        <v>0</v>
      </c>
      <c r="I276" s="96">
        <f t="shared" si="91"/>
        <v>0</v>
      </c>
      <c r="J276" s="96">
        <f t="shared" si="91"/>
        <v>0</v>
      </c>
      <c r="K276" s="96">
        <f t="shared" si="91"/>
        <v>0</v>
      </c>
      <c r="L276" s="96">
        <f t="shared" si="91"/>
        <v>0</v>
      </c>
      <c r="M276" s="96">
        <f>+M248+M177</f>
        <v>0</v>
      </c>
      <c r="N276" s="96">
        <f t="shared" si="91"/>
        <v>0</v>
      </c>
      <c r="O276" s="28"/>
      <c r="P276" s="52"/>
      <c r="Q276" s="83"/>
      <c r="R276" s="83"/>
      <c r="S276" s="83"/>
      <c r="T276" s="83"/>
      <c r="U276" s="83"/>
      <c r="V276" s="83"/>
      <c r="W276" s="83"/>
      <c r="X276" s="83"/>
      <c r="Y276" s="83"/>
      <c r="Z276" s="83"/>
    </row>
    <row r="277" spans="1:26" s="89" customFormat="1" x14ac:dyDescent="0.25">
      <c r="A277" s="23"/>
      <c r="B277" s="108" t="s">
        <v>59</v>
      </c>
      <c r="C277" s="96">
        <f>+C249+C178</f>
        <v>0</v>
      </c>
      <c r="D277" s="96">
        <f t="shared" si="91"/>
        <v>0</v>
      </c>
      <c r="E277" s="96">
        <f t="shared" si="91"/>
        <v>0</v>
      </c>
      <c r="F277" s="96">
        <f>+F249+F178</f>
        <v>0</v>
      </c>
      <c r="G277" s="96">
        <f t="shared" si="91"/>
        <v>0</v>
      </c>
      <c r="H277" s="96">
        <f t="shared" si="91"/>
        <v>0</v>
      </c>
      <c r="I277" s="96">
        <f t="shared" si="91"/>
        <v>0</v>
      </c>
      <c r="J277" s="96">
        <f t="shared" si="91"/>
        <v>0</v>
      </c>
      <c r="K277" s="96">
        <f t="shared" si="91"/>
        <v>0</v>
      </c>
      <c r="L277" s="96">
        <f t="shared" si="91"/>
        <v>0</v>
      </c>
      <c r="M277" s="96">
        <f>+M249+M178</f>
        <v>0</v>
      </c>
      <c r="N277" s="96">
        <f t="shared" si="91"/>
        <v>0</v>
      </c>
      <c r="O277" s="28"/>
      <c r="P277" s="52"/>
      <c r="Q277" s="83"/>
      <c r="R277" s="83"/>
      <c r="S277" s="83"/>
      <c r="T277" s="83"/>
      <c r="U277" s="83"/>
      <c r="V277" s="83"/>
      <c r="W277" s="83"/>
      <c r="X277" s="83"/>
      <c r="Y277" s="83"/>
      <c r="Z277" s="83"/>
    </row>
    <row r="278" spans="1:26" s="89" customFormat="1" ht="13.5" customHeight="1" x14ac:dyDescent="0.25">
      <c r="A278" s="23"/>
      <c r="B278" s="34" t="s">
        <v>75</v>
      </c>
      <c r="C278" s="122">
        <f>SUM(C279:C281)</f>
        <v>257.81241634546075</v>
      </c>
      <c r="D278" s="122">
        <f t="shared" ref="D278:N278" si="92">SUM(D279:D281)</f>
        <v>257.81241634546075</v>
      </c>
      <c r="E278" s="42">
        <f t="shared" si="92"/>
        <v>257.81241634546075</v>
      </c>
      <c r="F278" s="42">
        <f t="shared" si="92"/>
        <v>257.81241634546075</v>
      </c>
      <c r="G278" s="42">
        <f t="shared" si="92"/>
        <v>257.81241634546075</v>
      </c>
      <c r="H278" s="42">
        <f t="shared" si="92"/>
        <v>257.81241634546075</v>
      </c>
      <c r="I278" s="42">
        <f t="shared" si="92"/>
        <v>257.81241634546075</v>
      </c>
      <c r="J278" s="42">
        <f t="shared" si="92"/>
        <v>257.81241634546075</v>
      </c>
      <c r="K278" s="42">
        <f t="shared" si="92"/>
        <v>0</v>
      </c>
      <c r="L278" s="42">
        <f t="shared" si="92"/>
        <v>0</v>
      </c>
      <c r="M278" s="29">
        <f t="shared" si="92"/>
        <v>0</v>
      </c>
      <c r="N278" s="29">
        <f t="shared" si="92"/>
        <v>0</v>
      </c>
      <c r="O278" s="29"/>
      <c r="P278" s="52"/>
      <c r="Q278" s="83"/>
      <c r="R278" s="83"/>
      <c r="S278" s="83"/>
      <c r="T278" s="83"/>
      <c r="U278" s="83"/>
      <c r="V278" s="83"/>
      <c r="W278" s="83"/>
      <c r="X278" s="83"/>
      <c r="Y278" s="83"/>
      <c r="Z278" s="83"/>
    </row>
    <row r="279" spans="1:26" s="89" customFormat="1" x14ac:dyDescent="0.25">
      <c r="A279" s="23"/>
      <c r="B279" s="108" t="s">
        <v>56</v>
      </c>
      <c r="C279" s="96">
        <f>+C251+C180</f>
        <v>19.769981614651726</v>
      </c>
      <c r="D279" s="96">
        <f t="shared" ref="D279:N280" si="93">+D251+D180</f>
        <v>19.769981614651726</v>
      </c>
      <c r="E279" s="96">
        <f t="shared" si="93"/>
        <v>19.769981614651726</v>
      </c>
      <c r="F279" s="96">
        <f t="shared" si="93"/>
        <v>19.769981614651726</v>
      </c>
      <c r="G279" s="96">
        <f t="shared" si="93"/>
        <v>19.769981614651726</v>
      </c>
      <c r="H279" s="96">
        <f t="shared" si="93"/>
        <v>19.769981614651726</v>
      </c>
      <c r="I279" s="96">
        <f t="shared" si="93"/>
        <v>19.769981614651726</v>
      </c>
      <c r="J279" s="96">
        <f t="shared" si="93"/>
        <v>19.769981614651726</v>
      </c>
      <c r="K279" s="96">
        <f t="shared" si="93"/>
        <v>0</v>
      </c>
      <c r="L279" s="96">
        <f t="shared" si="93"/>
        <v>0</v>
      </c>
      <c r="M279" s="96">
        <f t="shared" si="93"/>
        <v>0</v>
      </c>
      <c r="N279" s="96">
        <f t="shared" si="93"/>
        <v>0</v>
      </c>
      <c r="O279" s="28"/>
      <c r="P279" s="52"/>
      <c r="Q279" s="83"/>
      <c r="R279" s="83"/>
      <c r="S279" s="83"/>
      <c r="T279" s="83"/>
      <c r="U279" s="83"/>
      <c r="V279" s="83"/>
      <c r="W279" s="83"/>
      <c r="X279" s="83"/>
      <c r="Y279" s="83"/>
      <c r="Z279" s="83"/>
    </row>
    <row r="280" spans="1:26" s="89" customFormat="1" x14ac:dyDescent="0.25">
      <c r="A280" s="23"/>
      <c r="B280" s="108" t="s">
        <v>58</v>
      </c>
      <c r="C280" s="96">
        <f>+C252+C181</f>
        <v>238.04243473080899</v>
      </c>
      <c r="D280" s="96">
        <f t="shared" si="93"/>
        <v>238.04243473080899</v>
      </c>
      <c r="E280" s="96">
        <f t="shared" si="93"/>
        <v>238.04243473080899</v>
      </c>
      <c r="F280" s="96">
        <f t="shared" si="93"/>
        <v>238.04243473080899</v>
      </c>
      <c r="G280" s="96">
        <f t="shared" si="93"/>
        <v>238.04243473080899</v>
      </c>
      <c r="H280" s="96">
        <f t="shared" si="93"/>
        <v>238.04243473080899</v>
      </c>
      <c r="I280" s="96">
        <f>+I252+I181</f>
        <v>238.04243473080899</v>
      </c>
      <c r="J280" s="96">
        <f>+J252+J181</f>
        <v>238.04243473080899</v>
      </c>
      <c r="K280" s="96">
        <f t="shared" si="93"/>
        <v>0</v>
      </c>
      <c r="L280" s="96">
        <f>+L252+L181</f>
        <v>0</v>
      </c>
      <c r="M280" s="96">
        <f t="shared" si="93"/>
        <v>0</v>
      </c>
      <c r="N280" s="96">
        <f t="shared" si="93"/>
        <v>0</v>
      </c>
      <c r="O280" s="28"/>
      <c r="P280" s="52"/>
      <c r="Q280" s="83"/>
      <c r="R280" s="83"/>
      <c r="S280" s="83"/>
      <c r="T280" s="83"/>
      <c r="U280" s="83"/>
      <c r="V280" s="83"/>
      <c r="W280" s="83"/>
      <c r="X280" s="83"/>
      <c r="Y280" s="83"/>
      <c r="Z280" s="83"/>
    </row>
    <row r="281" spans="1:26" s="89" customFormat="1" x14ac:dyDescent="0.25">
      <c r="A281" s="23"/>
      <c r="B281" s="108" t="s">
        <v>59</v>
      </c>
      <c r="C281" s="96">
        <f t="shared" ref="C281:N281" si="94">+C253+C182</f>
        <v>0</v>
      </c>
      <c r="D281" s="96">
        <f t="shared" si="94"/>
        <v>0</v>
      </c>
      <c r="E281" s="96">
        <f t="shared" si="94"/>
        <v>0</v>
      </c>
      <c r="F281" s="96">
        <f t="shared" si="94"/>
        <v>0</v>
      </c>
      <c r="G281" s="96">
        <f t="shared" si="94"/>
        <v>0</v>
      </c>
      <c r="H281" s="96">
        <f t="shared" si="94"/>
        <v>0</v>
      </c>
      <c r="I281" s="96">
        <f t="shared" si="94"/>
        <v>0</v>
      </c>
      <c r="J281" s="96">
        <f t="shared" si="94"/>
        <v>0</v>
      </c>
      <c r="K281" s="96">
        <f t="shared" si="94"/>
        <v>0</v>
      </c>
      <c r="L281" s="96">
        <f t="shared" si="94"/>
        <v>0</v>
      </c>
      <c r="M281" s="96">
        <f t="shared" si="94"/>
        <v>0</v>
      </c>
      <c r="N281" s="96">
        <f t="shared" si="94"/>
        <v>0</v>
      </c>
      <c r="O281" s="28"/>
      <c r="P281" s="52"/>
      <c r="Q281" s="83"/>
      <c r="R281" s="83"/>
      <c r="S281" s="83"/>
      <c r="T281" s="83"/>
      <c r="U281" s="83"/>
      <c r="V281" s="83"/>
      <c r="W281" s="83"/>
      <c r="X281" s="83"/>
      <c r="Y281" s="83"/>
      <c r="Z281" s="83"/>
    </row>
    <row r="282" spans="1:26" s="89" customFormat="1" x14ac:dyDescent="0.25">
      <c r="A282" s="23"/>
      <c r="B282" s="34" t="s">
        <v>28</v>
      </c>
      <c r="C282" s="122">
        <f t="shared" ref="C282:N282" si="95">SUM(C283:C285)</f>
        <v>0</v>
      </c>
      <c r="D282" s="122">
        <f t="shared" si="95"/>
        <v>0</v>
      </c>
      <c r="E282" s="42">
        <f t="shared" si="95"/>
        <v>0</v>
      </c>
      <c r="F282" s="42">
        <f t="shared" si="95"/>
        <v>0</v>
      </c>
      <c r="G282" s="42">
        <f t="shared" si="95"/>
        <v>0</v>
      </c>
      <c r="H282" s="42">
        <f t="shared" si="95"/>
        <v>0</v>
      </c>
      <c r="I282" s="42">
        <f t="shared" si="95"/>
        <v>0</v>
      </c>
      <c r="J282" s="42">
        <f t="shared" si="95"/>
        <v>0</v>
      </c>
      <c r="K282" s="42">
        <f t="shared" si="95"/>
        <v>0</v>
      </c>
      <c r="L282" s="42">
        <f t="shared" si="95"/>
        <v>0</v>
      </c>
      <c r="M282" s="42">
        <f t="shared" si="95"/>
        <v>0</v>
      </c>
      <c r="N282" s="42">
        <f t="shared" si="95"/>
        <v>0</v>
      </c>
      <c r="O282" s="42"/>
      <c r="P282" s="52"/>
      <c r="Q282" s="83"/>
      <c r="R282" s="83"/>
      <c r="S282" s="83"/>
      <c r="T282" s="83"/>
      <c r="U282" s="83"/>
      <c r="V282" s="83"/>
      <c r="W282" s="83"/>
      <c r="X282" s="83"/>
      <c r="Y282" s="83"/>
      <c r="Z282" s="83"/>
    </row>
    <row r="283" spans="1:26" s="89" customFormat="1" x14ac:dyDescent="0.25">
      <c r="A283" s="23"/>
      <c r="B283" s="108" t="s">
        <v>56</v>
      </c>
      <c r="C283" s="96">
        <f t="shared" ref="C283:N285" si="96">+C255+C184</f>
        <v>0</v>
      </c>
      <c r="D283" s="96">
        <f>+D255+D184</f>
        <v>0</v>
      </c>
      <c r="E283" s="96">
        <f t="shared" si="96"/>
        <v>0</v>
      </c>
      <c r="F283" s="96">
        <f t="shared" si="96"/>
        <v>0</v>
      </c>
      <c r="G283" s="96">
        <f t="shared" si="96"/>
        <v>0</v>
      </c>
      <c r="H283" s="96">
        <f t="shared" si="96"/>
        <v>0</v>
      </c>
      <c r="I283" s="96">
        <f t="shared" si="96"/>
        <v>0</v>
      </c>
      <c r="J283" s="96">
        <f t="shared" si="96"/>
        <v>0</v>
      </c>
      <c r="K283" s="96">
        <f t="shared" si="96"/>
        <v>0</v>
      </c>
      <c r="L283" s="96">
        <f t="shared" si="96"/>
        <v>0</v>
      </c>
      <c r="M283" s="96">
        <f t="shared" si="96"/>
        <v>0</v>
      </c>
      <c r="N283" s="96">
        <f t="shared" si="96"/>
        <v>0</v>
      </c>
      <c r="O283" s="28"/>
      <c r="P283" s="52"/>
      <c r="Q283" s="83"/>
      <c r="R283" s="83"/>
      <c r="S283" s="83"/>
      <c r="T283" s="83"/>
      <c r="U283" s="83"/>
      <c r="V283" s="83"/>
      <c r="W283" s="83"/>
      <c r="X283" s="83"/>
      <c r="Y283" s="83"/>
      <c r="Z283" s="83"/>
    </row>
    <row r="284" spans="1:26" s="89" customFormat="1" x14ac:dyDescent="0.25">
      <c r="A284" s="23"/>
      <c r="B284" s="108" t="s">
        <v>58</v>
      </c>
      <c r="C284" s="96">
        <f t="shared" si="96"/>
        <v>0</v>
      </c>
      <c r="D284" s="96">
        <f t="shared" si="96"/>
        <v>0</v>
      </c>
      <c r="E284" s="96">
        <f t="shared" si="96"/>
        <v>0</v>
      </c>
      <c r="F284" s="96">
        <f t="shared" si="96"/>
        <v>0</v>
      </c>
      <c r="G284" s="96">
        <f t="shared" si="96"/>
        <v>0</v>
      </c>
      <c r="H284" s="96">
        <f t="shared" si="96"/>
        <v>0</v>
      </c>
      <c r="I284" s="96">
        <f t="shared" si="96"/>
        <v>0</v>
      </c>
      <c r="J284" s="96">
        <f t="shared" si="96"/>
        <v>0</v>
      </c>
      <c r="K284" s="96">
        <f t="shared" si="96"/>
        <v>0</v>
      </c>
      <c r="L284" s="96">
        <f t="shared" si="96"/>
        <v>0</v>
      </c>
      <c r="M284" s="96">
        <f t="shared" si="96"/>
        <v>0</v>
      </c>
      <c r="N284" s="96">
        <f t="shared" si="96"/>
        <v>0</v>
      </c>
      <c r="O284" s="28"/>
      <c r="P284" s="52"/>
      <c r="Q284" s="83"/>
      <c r="R284" s="83"/>
      <c r="S284" s="83"/>
      <c r="T284" s="83"/>
      <c r="U284" s="83"/>
      <c r="V284" s="83"/>
      <c r="W284" s="83"/>
      <c r="X284" s="83"/>
      <c r="Y284" s="83"/>
      <c r="Z284" s="83"/>
    </row>
    <row r="285" spans="1:26" s="89" customFormat="1" x14ac:dyDescent="0.25">
      <c r="A285" s="23"/>
      <c r="B285" s="108" t="s">
        <v>59</v>
      </c>
      <c r="C285" s="96">
        <f t="shared" si="96"/>
        <v>0</v>
      </c>
      <c r="D285" s="96">
        <f t="shared" si="96"/>
        <v>0</v>
      </c>
      <c r="E285" s="96">
        <f t="shared" si="96"/>
        <v>0</v>
      </c>
      <c r="F285" s="96">
        <f t="shared" si="96"/>
        <v>0</v>
      </c>
      <c r="G285" s="96">
        <f t="shared" si="96"/>
        <v>0</v>
      </c>
      <c r="H285" s="96">
        <f t="shared" si="96"/>
        <v>0</v>
      </c>
      <c r="I285" s="96">
        <f t="shared" si="96"/>
        <v>0</v>
      </c>
      <c r="J285" s="96">
        <f t="shared" si="96"/>
        <v>0</v>
      </c>
      <c r="K285" s="96">
        <f t="shared" si="96"/>
        <v>0</v>
      </c>
      <c r="L285" s="96">
        <f t="shared" si="96"/>
        <v>0</v>
      </c>
      <c r="M285" s="96">
        <f t="shared" si="96"/>
        <v>0</v>
      </c>
      <c r="N285" s="96">
        <f t="shared" si="96"/>
        <v>0</v>
      </c>
      <c r="O285" s="28"/>
      <c r="P285" s="52"/>
      <c r="Q285" s="83"/>
      <c r="R285" s="83"/>
      <c r="S285" s="83"/>
      <c r="T285" s="83"/>
      <c r="U285" s="83"/>
      <c r="V285" s="83"/>
      <c r="W285" s="83"/>
      <c r="X285" s="83"/>
      <c r="Y285" s="83"/>
      <c r="Z285" s="83"/>
    </row>
    <row r="286" spans="1:26" s="89" customFormat="1" ht="15.75" thickBot="1" x14ac:dyDescent="0.3">
      <c r="A286" s="23"/>
      <c r="B286" s="142"/>
      <c r="C286" s="143"/>
      <c r="D286" s="143"/>
      <c r="E286" s="143"/>
      <c r="F286" s="143"/>
      <c r="G286" s="143"/>
      <c r="H286" s="143"/>
      <c r="I286" s="143"/>
      <c r="J286" s="143"/>
      <c r="K286" s="143"/>
      <c r="L286" s="143"/>
      <c r="M286" s="143"/>
      <c r="N286" s="143"/>
      <c r="O286" s="134"/>
      <c r="P286" s="52"/>
      <c r="Q286" s="83"/>
      <c r="R286" s="83"/>
      <c r="S286" s="83"/>
      <c r="T286" s="83"/>
      <c r="U286" s="83"/>
      <c r="V286" s="83"/>
      <c r="W286" s="83"/>
      <c r="X286" s="83"/>
      <c r="Y286" s="83"/>
      <c r="Z286" s="83"/>
    </row>
    <row r="287" spans="1:26" ht="15.75" thickTop="1" x14ac:dyDescent="0.25">
      <c r="B287" s="62"/>
      <c r="Q287" s="83"/>
      <c r="R287" s="83"/>
      <c r="S287" s="83"/>
    </row>
    <row r="288" spans="1:26" x14ac:dyDescent="0.25">
      <c r="B288" s="144" t="s">
        <v>87</v>
      </c>
    </row>
    <row r="289" spans="2:15" ht="38.25" customHeight="1" x14ac:dyDescent="0.2">
      <c r="B289" s="151" t="s">
        <v>88</v>
      </c>
      <c r="C289" s="151"/>
      <c r="D289" s="151"/>
      <c r="E289" s="151"/>
      <c r="F289" s="151"/>
      <c r="G289" s="151"/>
      <c r="H289" s="151"/>
      <c r="I289" s="151"/>
      <c r="J289" s="151"/>
      <c r="K289" s="151"/>
      <c r="L289" s="151"/>
      <c r="M289" s="151"/>
      <c r="N289" s="151"/>
      <c r="O289" s="151"/>
    </row>
    <row r="290" spans="2:15" ht="14.25" x14ac:dyDescent="0.2">
      <c r="B290" s="151" t="s">
        <v>89</v>
      </c>
      <c r="C290" s="151"/>
      <c r="D290" s="151"/>
      <c r="E290" s="151"/>
      <c r="F290" s="151"/>
      <c r="G290" s="151"/>
      <c r="H290" s="151"/>
      <c r="I290" s="151"/>
      <c r="J290" s="151"/>
      <c r="K290" s="151"/>
      <c r="L290" s="151"/>
      <c r="M290" s="151"/>
      <c r="N290" s="151"/>
      <c r="O290" s="151"/>
    </row>
    <row r="291" spans="2:15" ht="14.25" x14ac:dyDescent="0.2">
      <c r="B291" s="148" t="s">
        <v>90</v>
      </c>
      <c r="C291" s="148"/>
      <c r="D291" s="148"/>
      <c r="E291" s="148"/>
      <c r="F291" s="148"/>
      <c r="G291" s="148"/>
      <c r="H291" s="148"/>
      <c r="I291" s="148"/>
      <c r="J291" s="148"/>
      <c r="K291" s="148"/>
      <c r="L291" s="148"/>
      <c r="M291" s="148"/>
      <c r="N291" s="148"/>
      <c r="O291" s="148"/>
    </row>
    <row r="292" spans="2:15" ht="14.25" x14ac:dyDescent="0.2">
      <c r="B292" s="148" t="s">
        <v>91</v>
      </c>
      <c r="C292" s="148"/>
      <c r="D292" s="148"/>
      <c r="E292" s="148"/>
      <c r="F292" s="148"/>
      <c r="G292" s="148"/>
      <c r="H292" s="148"/>
      <c r="I292" s="148"/>
      <c r="J292" s="148"/>
      <c r="K292" s="148"/>
      <c r="L292" s="148"/>
      <c r="M292" s="148"/>
      <c r="N292" s="148"/>
      <c r="O292" s="148"/>
    </row>
    <row r="293" spans="2:15" ht="14.25" x14ac:dyDescent="0.2">
      <c r="B293" s="148"/>
      <c r="C293" s="148"/>
      <c r="D293" s="148"/>
      <c r="E293" s="148"/>
      <c r="F293" s="148"/>
      <c r="G293" s="148"/>
      <c r="H293" s="148"/>
      <c r="I293" s="148"/>
      <c r="J293" s="148"/>
      <c r="K293" s="148"/>
      <c r="L293" s="148"/>
      <c r="M293" s="148"/>
      <c r="N293" s="148"/>
      <c r="O293" s="148"/>
    </row>
    <row r="294" spans="2:15" ht="14.25" x14ac:dyDescent="0.2">
      <c r="B294" s="152"/>
      <c r="C294" s="152"/>
      <c r="D294" s="152"/>
      <c r="E294" s="152"/>
      <c r="F294" s="152"/>
      <c r="G294" s="152"/>
      <c r="H294" s="152"/>
      <c r="I294" s="152"/>
      <c r="J294" s="152"/>
      <c r="K294" s="152"/>
      <c r="L294" s="152"/>
      <c r="M294" s="152"/>
      <c r="N294" s="152"/>
      <c r="O294" s="152"/>
    </row>
    <row r="295" spans="2:15" x14ac:dyDescent="0.25">
      <c r="B295" s="79"/>
    </row>
    <row r="296" spans="2:15" x14ac:dyDescent="0.25">
      <c r="B296" s="79"/>
      <c r="C296" s="145"/>
    </row>
    <row r="302" spans="2:15" x14ac:dyDescent="0.25">
      <c r="K302" s="146"/>
    </row>
  </sheetData>
  <dataConsolidate/>
  <mergeCells count="12">
    <mergeCell ref="B294:O294"/>
    <mergeCell ref="B5:O5"/>
    <mergeCell ref="B9:O9"/>
    <mergeCell ref="B10:O10"/>
    <mergeCell ref="B13:O13"/>
    <mergeCell ref="B25:O25"/>
    <mergeCell ref="B104:O104"/>
    <mergeCell ref="B289:O289"/>
    <mergeCell ref="B290:O290"/>
    <mergeCell ref="B291:O291"/>
    <mergeCell ref="B292:O292"/>
    <mergeCell ref="B293:O293"/>
  </mergeCells>
  <printOptions horizontalCentered="1"/>
  <pageMargins left="0.19685039370078741" right="0.19685039370078741" top="0.39370078740157483" bottom="0.39370078740157483" header="0.39370078740157483" footer="0.39370078740157483"/>
  <pageSetup scale="28" fitToHeight="2" orientation="portrait" r:id="rId1"/>
  <headerFooter alignWithMargins="0"/>
  <rowBreaks count="1" manualBreakCount="1">
    <brk id="103" min="1"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Fiscal Ext (USD)</vt:lpstr>
      <vt:lpstr>Fiscal Ext (DOP)</vt:lpstr>
      <vt:lpstr>'Fiscal Ext (USD)'!Print_Area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Enriquillo Manuel Duvergé García</dc:creator>
  <cp:lastModifiedBy>Memphys Pion Guerrero</cp:lastModifiedBy>
  <dcterms:created xsi:type="dcterms:W3CDTF">2026-09-17T14:54:51Z</dcterms:created>
  <dcterms:modified xsi:type="dcterms:W3CDTF">2026-09-21T15:42:33Z</dcterms:modified>
</cp:coreProperties>
</file>